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mp3\Desktop\Меню на сайт 2024г\"/>
    </mc:Choice>
  </mc:AlternateContent>
  <bookViews>
    <workbookView xWindow="-105" yWindow="-105" windowWidth="19425" windowHeight="10425" firstSheet="2" activeTab="6"/>
  </bookViews>
  <sheets>
    <sheet name="1-4класс" sheetId="1" r:id="rId1"/>
    <sheet name="5-11 класс" sheetId="2" r:id="rId2"/>
    <sheet name="1-4 ОВЗ" sheetId="3" r:id="rId3"/>
    <sheet name="5-11 ОВЗ" sheetId="4" r:id="rId4"/>
    <sheet name="5-11(сахарн.диабет)" sheetId="5" r:id="rId5"/>
    <sheet name="1-4 (аллергия)" sheetId="6" r:id="rId6"/>
    <sheet name="Доп.питание" sheetId="7" r:id="rId7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7" l="1"/>
  <c r="C22" i="7"/>
  <c r="C21" i="7"/>
  <c r="C20" i="7"/>
  <c r="C18" i="7"/>
  <c r="C17" i="7"/>
  <c r="C16" i="7"/>
  <c r="E13" i="7"/>
  <c r="C4" i="7" l="1"/>
  <c r="E4" i="7"/>
  <c r="C5" i="7"/>
  <c r="E5" i="7"/>
  <c r="C6" i="7"/>
  <c r="E10" i="7"/>
  <c r="C10" i="7"/>
  <c r="E9" i="7"/>
  <c r="C9" i="7"/>
  <c r="E8" i="7"/>
  <c r="C8" i="7"/>
  <c r="E7" i="7"/>
  <c r="C7" i="7"/>
  <c r="C9" i="4" l="1"/>
  <c r="E8" i="4"/>
  <c r="C8" i="4"/>
  <c r="E7" i="4"/>
  <c r="C7" i="4"/>
  <c r="E6" i="4"/>
  <c r="C6" i="4"/>
  <c r="E5" i="4"/>
  <c r="C5" i="4"/>
  <c r="E4" i="4"/>
  <c r="C4" i="4"/>
  <c r="C4" i="5"/>
  <c r="E4" i="5"/>
  <c r="C5" i="5"/>
  <c r="C8" i="5"/>
  <c r="C9" i="5"/>
  <c r="C15" i="5"/>
  <c r="E15" i="5"/>
  <c r="E8" i="3"/>
  <c r="C8" i="3"/>
  <c r="E7" i="3"/>
  <c r="C7" i="3"/>
  <c r="E6" i="3"/>
  <c r="C6" i="3"/>
  <c r="E5" i="3"/>
  <c r="C5" i="3"/>
  <c r="E4" i="3"/>
  <c r="C4" i="3"/>
  <c r="C12" i="7" l="1"/>
  <c r="C11" i="7"/>
  <c r="C11" i="6" l="1"/>
  <c r="C8" i="6"/>
  <c r="E7" i="6"/>
  <c r="C7" i="6"/>
  <c r="E6" i="6"/>
  <c r="C6" i="6"/>
  <c r="E4" i="6"/>
  <c r="C4" i="6"/>
  <c r="C21" i="5" l="1"/>
  <c r="E20" i="5"/>
  <c r="C20" i="5"/>
  <c r="E19" i="5"/>
  <c r="C19" i="5"/>
  <c r="C18" i="5"/>
  <c r="C17" i="5"/>
  <c r="E16" i="5"/>
  <c r="C16" i="5"/>
  <c r="E14" i="5"/>
  <c r="C14" i="5"/>
  <c r="C23" i="4" l="1"/>
  <c r="C21" i="4"/>
  <c r="C20" i="4"/>
  <c r="E19" i="4"/>
  <c r="C19" i="4"/>
  <c r="C18" i="4"/>
  <c r="E17" i="4"/>
  <c r="C17" i="4"/>
  <c r="E16" i="4"/>
  <c r="C16" i="4"/>
  <c r="C11" i="4"/>
  <c r="C10" i="4"/>
  <c r="C23" i="3" l="1"/>
  <c r="C22" i="3"/>
  <c r="E21" i="3"/>
  <c r="C21" i="3"/>
  <c r="E20" i="3"/>
  <c r="C20" i="3"/>
  <c r="E19" i="3"/>
  <c r="C19" i="3"/>
  <c r="C18" i="3"/>
  <c r="C17" i="3"/>
  <c r="E16" i="3"/>
  <c r="C16" i="3"/>
  <c r="E15" i="3"/>
  <c r="C15" i="3"/>
  <c r="C10" i="3"/>
  <c r="C9" i="3"/>
  <c r="C10" i="2" l="1"/>
  <c r="C9" i="2"/>
  <c r="E8" i="2"/>
  <c r="C8" i="2"/>
  <c r="E7" i="2"/>
  <c r="C7" i="2"/>
  <c r="E6" i="2"/>
  <c r="C6" i="2"/>
  <c r="E5" i="2"/>
  <c r="C5" i="2"/>
  <c r="E4" i="2"/>
  <c r="C4" i="2"/>
  <c r="C9" i="1" l="1"/>
  <c r="E8" i="1"/>
  <c r="C8" i="1"/>
  <c r="E7" i="1"/>
  <c r="C7" i="1"/>
  <c r="E6" i="1"/>
  <c r="C6" i="1"/>
  <c r="E5" i="1"/>
  <c r="C5" i="1"/>
  <c r="E4" i="1"/>
  <c r="C4" i="1"/>
</calcChain>
</file>

<file path=xl/sharedStrings.xml><?xml version="1.0" encoding="utf-8"?>
<sst xmlns="http://schemas.openxmlformats.org/spreadsheetml/2006/main" count="257" uniqueCount="71">
  <si>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</si>
  <si>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</si>
  <si>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</si>
  <si>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</si>
  <si>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</si>
  <si>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</si>
  <si>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</si>
  <si>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</si>
  <si>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</si>
  <si>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</si>
  <si>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</si>
  <si>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</si>
  <si>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</si>
  <si>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</si>
  <si>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</si>
  <si>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</si>
  <si>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</si>
  <si>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</si>
  <si>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</si>
  <si>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</si>
  <si>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</si>
  <si>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</si>
  <si>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Хлеб пшеничный</t>
  </si>
  <si>
    <t>напиток</t>
  </si>
  <si>
    <t>гор.напиток</t>
  </si>
  <si>
    <t>Каша пшенная молочная с маслом сливочным</t>
  </si>
  <si>
    <t>Запеканка (сырники) из творога с морковью</t>
  </si>
  <si>
    <t>Молоко сгущенное</t>
  </si>
  <si>
    <t>Чай (вариант 2)</t>
  </si>
  <si>
    <t>2 день</t>
  </si>
  <si>
    <t>МБОУ СОШ №19 7-10 лет</t>
  </si>
  <si>
    <t>МБОУ СОШ  № 19 11 и ст</t>
  </si>
  <si>
    <t>Хлеб ржаной</t>
  </si>
  <si>
    <t>МБОУ СОШ № 19 ДОВЗ 7-10 лет</t>
  </si>
  <si>
    <t>Рассольник с крупой и сметаной</t>
  </si>
  <si>
    <t>Мясо кур отварное</t>
  </si>
  <si>
    <t>Тефтели рыбные в соусе</t>
  </si>
  <si>
    <t>Картофельное пюре</t>
  </si>
  <si>
    <t>Капуста тушеная</t>
  </si>
  <si>
    <t>Компот из яблок</t>
  </si>
  <si>
    <t>Фрукты</t>
  </si>
  <si>
    <t>МБОУ СОШ № 19 ДОВЗ 12 и ст</t>
  </si>
  <si>
    <t>МБОУ СОШ № 19 5-11 Сахарный диабет</t>
  </si>
  <si>
    <t>Каша пшенная молочная с маслом сливочным без сахара</t>
  </si>
  <si>
    <t>Запеканка (сырники) из творога с морковью без сахара</t>
  </si>
  <si>
    <t>54-1гн-2020</t>
  </si>
  <si>
    <t>Чай без сахара</t>
  </si>
  <si>
    <t>Капуста тушеная без сахара</t>
  </si>
  <si>
    <t>Чай с молоком без сахара</t>
  </si>
  <si>
    <t xml:space="preserve">МБОУ СОШ №19 </t>
  </si>
  <si>
    <t>Каша пшенная безмолочная с маслом сливочным</t>
  </si>
  <si>
    <t>Повидло</t>
  </si>
  <si>
    <t>Огурец свежий</t>
  </si>
  <si>
    <t>МБОУ СОШ № 19 Дополнительное питание</t>
  </si>
  <si>
    <t>Ккал.</t>
  </si>
  <si>
    <t>Сок 0,2</t>
  </si>
  <si>
    <t>Сосиска в тесте</t>
  </si>
  <si>
    <t>Шаньга домашняя</t>
  </si>
  <si>
    <t>Шаньга наливная</t>
  </si>
  <si>
    <t>Пицца</t>
  </si>
  <si>
    <t>Шоколад  молочный</t>
  </si>
  <si>
    <t>Тортик "Боярушка"</t>
  </si>
  <si>
    <t>Печенье "ЧокоПай"</t>
  </si>
  <si>
    <t>Батончик "ЧиоРио"</t>
  </si>
  <si>
    <t>Турбинка</t>
  </si>
  <si>
    <t>39/12</t>
  </si>
  <si>
    <t>Булочка с повидлом</t>
  </si>
  <si>
    <t>Булочка с маком</t>
  </si>
  <si>
    <t>Ватрушка с яблоком</t>
  </si>
  <si>
    <t>Пирожок с капустой</t>
  </si>
  <si>
    <t>Ватрушка с творогом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</si>
</sst>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theme="1"/>
      <name val="Calibri"/>
      <family val="2"/>
      <scheme val="minor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0" borderId="0" xfId="0" quotePrefix="1" applyFont="1" applyAlignment="1" applyProtection="1">
      <alignment wrapText="1"/>
      <protection locked="0"/>
    </xf>
    <xf numFmtId="2" fontId="0" fillId="0" borderId="1" xfId="0" applyNumberFormat="1" applyBorder="1"/>
    <xf numFmtId="0" fontId="0" fillId="3" borderId="4" xfId="0" applyFill="1" applyBorder="1"/>
    <xf numFmtId="0" fontId="1" fillId="0" borderId="4" xfId="0" applyFont="1" applyBorder="1"/>
    <xf numFmtId="0" fontId="1" fillId="0" borderId="4" xfId="0" applyFont="1" applyBorder="1" applyAlignment="1">
      <alignment wrapText="1"/>
    </xf>
    <xf numFmtId="2" fontId="2" fillId="3" borderId="5" xfId="0" applyNumberFormat="1" applyFont="1" applyFill="1" applyBorder="1" applyProtection="1">
      <protection locked="0"/>
    </xf>
    <xf numFmtId="2" fontId="2" fillId="3" borderId="4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2" fontId="2" fillId="3" borderId="18" xfId="0" applyNumberFormat="1" applyFon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3" borderId="21" xfId="0" applyFill="1" applyBorder="1" applyProtection="1">
      <protection locked="0"/>
    </xf>
    <xf numFmtId="0" fontId="0" fillId="0" borderId="20" xfId="0" applyBorder="1" applyAlignment="1">
      <alignment horizontal="center" vertical="center"/>
    </xf>
    <xf numFmtId="2" fontId="2" fillId="2" borderId="4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16" xfId="0" applyNumberFormat="1" applyFont="1" applyFill="1" applyBorder="1" applyProtection="1">
      <protection locked="0"/>
    </xf>
    <xf numFmtId="0" fontId="3" fillId="0" borderId="16" xfId="0" applyFont="1" applyBorder="1"/>
    <xf numFmtId="0" fontId="3" fillId="0" borderId="16" xfId="0" applyFont="1" applyBorder="1" applyAlignment="1">
      <alignment wrapText="1"/>
    </xf>
    <xf numFmtId="2" fontId="3" fillId="0" borderId="16" xfId="0" applyNumberFormat="1" applyFont="1" applyBorder="1"/>
    <xf numFmtId="0" fontId="3" fillId="0" borderId="23" xfId="0" applyFont="1" applyBorder="1"/>
    <xf numFmtId="0" fontId="3" fillId="0" borderId="23" xfId="0" applyFont="1" applyBorder="1" applyAlignment="1">
      <alignment wrapText="1"/>
    </xf>
    <xf numFmtId="2" fontId="3" fillId="0" borderId="23" xfId="0" applyNumberFormat="1" applyFont="1" applyBorder="1"/>
    <xf numFmtId="0" fontId="0" fillId="0" borderId="0" xfId="0" applyBorder="1"/>
    <xf numFmtId="0" fontId="3" fillId="0" borderId="1" xfId="0" applyFont="1" applyBorder="1"/>
    <xf numFmtId="0" fontId="3" fillId="0" borderId="1" xfId="0" applyFont="1" applyBorder="1" applyAlignment="1">
      <alignment wrapText="1"/>
    </xf>
    <xf numFmtId="2" fontId="3" fillId="0" borderId="1" xfId="0" applyNumberFormat="1" applyFont="1" applyBorder="1"/>
    <xf numFmtId="0" fontId="0" fillId="0" borderId="4" xfId="0" applyBorder="1"/>
    <xf numFmtId="0" fontId="1" fillId="0" borderId="16" xfId="0" applyFont="1" applyBorder="1"/>
    <xf numFmtId="0" fontId="1" fillId="0" borderId="16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2" fontId="1" fillId="0" borderId="16" xfId="0" applyNumberFormat="1" applyFont="1" applyBorder="1"/>
    <xf numFmtId="2" fontId="1" fillId="0" borderId="1" xfId="0" applyNumberFormat="1" applyFont="1" applyBorder="1"/>
    <xf numFmtId="2" fontId="2" fillId="3" borderId="16" xfId="0" applyNumberFormat="1" applyFont="1" applyFill="1" applyBorder="1" applyProtection="1">
      <protection locked="0"/>
    </xf>
    <xf numFmtId="0" fontId="1" fillId="0" borderId="1" xfId="0" applyFont="1" applyBorder="1" applyAlignment="1">
      <alignment horizontal="left"/>
    </xf>
    <xf numFmtId="0" fontId="1" fillId="0" borderId="16" xfId="0" applyFont="1" applyBorder="1" applyAlignment="1">
      <alignment horizontal="left"/>
    </xf>
    <xf numFmtId="0" fontId="3" fillId="0" borderId="16" xfId="0" applyNumberFormat="1" applyFont="1" applyBorder="1" applyAlignment="1">
      <alignment horizontal="left"/>
    </xf>
    <xf numFmtId="2" fontId="2" fillId="3" borderId="24" xfId="0" applyNumberFormat="1" applyFont="1" applyFill="1" applyBorder="1" applyProtection="1">
      <protection locked="0"/>
    </xf>
    <xf numFmtId="0" fontId="3" fillId="0" borderId="1" xfId="0" applyNumberFormat="1" applyFont="1" applyBorder="1" applyAlignment="1">
      <alignment horizontal="left"/>
    </xf>
    <xf numFmtId="0" fontId="3" fillId="0" borderId="18" xfId="0" applyFont="1" applyBorder="1" applyAlignment="1">
      <alignment wrapText="1"/>
    </xf>
    <xf numFmtId="0" fontId="3" fillId="0" borderId="18" xfId="0" applyNumberFormat="1" applyFont="1" applyBorder="1" applyAlignment="1">
      <alignment horizontal="left"/>
    </xf>
    <xf numFmtId="2" fontId="3" fillId="0" borderId="18" xfId="0" applyNumberFormat="1" applyFont="1" applyBorder="1"/>
    <xf numFmtId="0" fontId="1" fillId="0" borderId="25" xfId="0" applyFont="1" applyBorder="1"/>
    <xf numFmtId="1" fontId="3" fillId="0" borderId="16" xfId="0" applyNumberFormat="1" applyFont="1" applyBorder="1" applyAlignment="1">
      <alignment horizontal="left"/>
    </xf>
    <xf numFmtId="1" fontId="3" fillId="0" borderId="1" xfId="0" applyNumberFormat="1" applyFont="1" applyBorder="1" applyAlignment="1">
      <alignment horizontal="left"/>
    </xf>
    <xf numFmtId="0" fontId="0" fillId="0" borderId="26" xfId="0" applyBorder="1" applyAlignment="1">
      <alignment horizontal="center" vertical="center"/>
    </xf>
    <xf numFmtId="0" fontId="0" fillId="3" borderId="26" xfId="0" applyFill="1" applyBorder="1" applyProtection="1">
      <protection locked="0"/>
    </xf>
    <xf numFmtId="1" fontId="3" fillId="0" borderId="23" xfId="0" applyNumberFormat="1" applyFont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3" fillId="0" borderId="16" xfId="0" applyFont="1" applyBorder="1" applyAlignment="1">
      <alignment horizontal="left"/>
    </xf>
    <xf numFmtId="16" fontId="3" fillId="0" borderId="1" xfId="0" applyNumberFormat="1" applyFont="1" applyBorder="1"/>
    <xf numFmtId="16" fontId="3" fillId="0" borderId="16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3"/>
  <sheetViews>
    <sheetView showGridLines="0" showRowColHeaders="0" workbookViewId="0">
      <selection activeCell="H14" sqref="H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ht="15.75" x14ac:dyDescent="0.25">
      <c r="A1" t="s">
        <v>0</v>
      </c>
      <c r="B1" s="69" t="s">
        <v>30</v>
      </c>
      <c r="C1" s="70"/>
      <c r="D1" s="71"/>
      <c r="E1" t="s">
        <v>18</v>
      </c>
      <c r="F1" s="16"/>
      <c r="I1" t="s">
        <v>1</v>
      </c>
      <c r="J1" s="22" t="s">
        <v>29</v>
      </c>
    </row>
    <row r="2" spans="1:13" ht="7.5" customHeight="1" thickBot="1" x14ac:dyDescent="0.3"/>
    <row r="3" spans="1:13" ht="15.75" thickBot="1" x14ac:dyDescent="0.3">
      <c r="A3" s="7" t="s">
        <v>2</v>
      </c>
      <c r="B3" s="8" t="s">
        <v>3</v>
      </c>
      <c r="C3" s="8" t="s">
        <v>20</v>
      </c>
      <c r="D3" s="8" t="s">
        <v>4</v>
      </c>
      <c r="E3" s="8" t="s">
        <v>21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3" ht="31.5" x14ac:dyDescent="0.25">
      <c r="A4" s="72" t="s">
        <v>10</v>
      </c>
      <c r="B4" s="3" t="s">
        <v>11</v>
      </c>
      <c r="C4" s="48" t="str">
        <f>"11/4"</f>
        <v>11/4</v>
      </c>
      <c r="D4" s="49" t="s">
        <v>25</v>
      </c>
      <c r="E4" s="48" t="str">
        <f>"200"</f>
        <v>200</v>
      </c>
      <c r="F4" s="27">
        <v>25.34</v>
      </c>
      <c r="G4" s="52">
        <v>214.26166599999999</v>
      </c>
      <c r="H4" s="48">
        <v>6.54</v>
      </c>
      <c r="I4" s="48">
        <v>6.6</v>
      </c>
      <c r="J4" s="48">
        <v>32.56</v>
      </c>
    </row>
    <row r="5" spans="1:13" ht="31.5" x14ac:dyDescent="0.25">
      <c r="A5" s="73"/>
      <c r="B5" s="23"/>
      <c r="C5" s="48" t="str">
        <f>"13/5"</f>
        <v>13/5</v>
      </c>
      <c r="D5" s="49" t="s">
        <v>26</v>
      </c>
      <c r="E5" s="48" t="str">
        <f>"80"</f>
        <v>80</v>
      </c>
      <c r="F5" s="28">
        <v>48.38</v>
      </c>
      <c r="G5" s="52">
        <v>163.1259312</v>
      </c>
      <c r="H5" s="48">
        <v>10.63</v>
      </c>
      <c r="I5" s="48">
        <v>9.1199999999999992</v>
      </c>
      <c r="J5" s="48">
        <v>9.59</v>
      </c>
    </row>
    <row r="6" spans="1:13" ht="15.75" x14ac:dyDescent="0.25">
      <c r="A6" s="73"/>
      <c r="B6" s="23"/>
      <c r="C6" s="48" t="str">
        <f>"-"</f>
        <v>-</v>
      </c>
      <c r="D6" s="49" t="s">
        <v>27</v>
      </c>
      <c r="E6" s="48" t="str">
        <f>"10"</f>
        <v>10</v>
      </c>
      <c r="F6" s="29">
        <v>3.21</v>
      </c>
      <c r="G6" s="52">
        <v>31.74</v>
      </c>
      <c r="H6" s="48">
        <v>0.72</v>
      </c>
      <c r="I6" s="48">
        <v>0.85</v>
      </c>
      <c r="J6" s="48">
        <v>5.55</v>
      </c>
    </row>
    <row r="7" spans="1:13" ht="15.75" x14ac:dyDescent="0.25">
      <c r="A7" s="73"/>
      <c r="B7" s="1" t="s">
        <v>19</v>
      </c>
      <c r="C7" s="48" t="str">
        <f>"-"</f>
        <v>-</v>
      </c>
      <c r="D7" s="49" t="s">
        <v>22</v>
      </c>
      <c r="E7" s="48" t="str">
        <f>"30"</f>
        <v>30</v>
      </c>
      <c r="F7" s="29">
        <v>3.28</v>
      </c>
      <c r="G7" s="52">
        <v>67.170299999999997</v>
      </c>
      <c r="H7" s="48">
        <v>1.98</v>
      </c>
      <c r="I7" s="48">
        <v>0.2</v>
      </c>
      <c r="J7" s="48">
        <v>14.07</v>
      </c>
    </row>
    <row r="8" spans="1:13" ht="15.75" x14ac:dyDescent="0.25">
      <c r="A8" s="73"/>
      <c r="B8" s="1" t="s">
        <v>24</v>
      </c>
      <c r="C8" s="48" t="str">
        <f>"27/10"</f>
        <v>27/10</v>
      </c>
      <c r="D8" s="49" t="s">
        <v>28</v>
      </c>
      <c r="E8" s="48" t="str">
        <f>"180"</f>
        <v>180</v>
      </c>
      <c r="F8" s="29">
        <v>5</v>
      </c>
      <c r="G8" s="52">
        <v>17.297524800000001</v>
      </c>
      <c r="H8" s="48">
        <v>7.0000000000000007E-2</v>
      </c>
      <c r="I8" s="48">
        <v>0.02</v>
      </c>
      <c r="J8" s="48">
        <v>4.45</v>
      </c>
    </row>
    <row r="9" spans="1:13" ht="15.75" x14ac:dyDescent="0.25">
      <c r="A9" s="73"/>
      <c r="B9" s="47"/>
      <c r="C9" s="50" t="str">
        <f>""</f>
        <v/>
      </c>
      <c r="D9" s="51"/>
      <c r="E9" s="50"/>
      <c r="F9" s="29"/>
      <c r="G9" s="53"/>
      <c r="H9" s="50"/>
      <c r="I9" s="50"/>
      <c r="J9" s="50"/>
    </row>
    <row r="10" spans="1:13" ht="15.75" x14ac:dyDescent="0.25">
      <c r="A10" s="74"/>
      <c r="B10" s="31"/>
      <c r="C10" s="37"/>
      <c r="D10" s="38"/>
      <c r="E10" s="39"/>
      <c r="F10" s="28"/>
      <c r="G10" s="39"/>
      <c r="H10" s="39"/>
      <c r="I10" s="39"/>
      <c r="J10" s="39"/>
      <c r="L10" s="43"/>
      <c r="M10" s="43"/>
    </row>
    <row r="11" spans="1:13" ht="16.5" thickBot="1" x14ac:dyDescent="0.3">
      <c r="A11" s="33"/>
      <c r="B11" s="32"/>
      <c r="C11" s="40"/>
      <c r="D11" s="41"/>
      <c r="E11" s="42"/>
      <c r="F11" s="30"/>
      <c r="G11" s="42"/>
      <c r="H11" s="42"/>
      <c r="I11" s="42"/>
      <c r="J11" s="42"/>
    </row>
    <row r="12" spans="1:13" ht="16.5" thickTop="1" x14ac:dyDescent="0.25">
      <c r="A12" s="4" t="s">
        <v>12</v>
      </c>
      <c r="B12" s="24" t="s">
        <v>17</v>
      </c>
      <c r="C12" s="25"/>
      <c r="D12" s="26"/>
      <c r="E12" s="25"/>
      <c r="F12" s="19"/>
      <c r="G12" s="14"/>
      <c r="H12" s="14"/>
      <c r="I12" s="14"/>
      <c r="J12" s="15"/>
    </row>
    <row r="13" spans="1:13" x14ac:dyDescent="0.25">
      <c r="A13" s="4"/>
      <c r="B13" s="2"/>
      <c r="C13" s="2"/>
      <c r="D13" s="20"/>
      <c r="E13" s="10"/>
      <c r="F13" s="17"/>
      <c r="G13" s="10"/>
      <c r="H13" s="10"/>
      <c r="I13" s="10"/>
      <c r="J13" s="11"/>
    </row>
    <row r="14" spans="1:13" ht="15.75" thickBot="1" x14ac:dyDescent="0.3">
      <c r="A14" s="5"/>
      <c r="B14" s="6"/>
      <c r="C14" s="6"/>
      <c r="D14" s="21"/>
      <c r="E14" s="12"/>
      <c r="F14" s="18"/>
      <c r="G14" s="12"/>
      <c r="H14" s="12"/>
      <c r="I14" s="12"/>
      <c r="J14" s="13"/>
    </row>
    <row r="15" spans="1:13" ht="15.75" x14ac:dyDescent="0.25">
      <c r="A15" s="72" t="s">
        <v>13</v>
      </c>
      <c r="B15" s="1" t="s">
        <v>14</v>
      </c>
      <c r="C15" s="37"/>
      <c r="D15" s="38"/>
      <c r="E15" s="39"/>
      <c r="F15" s="34"/>
      <c r="G15" s="39"/>
      <c r="H15" s="39"/>
      <c r="I15" s="39"/>
      <c r="J15" s="39"/>
    </row>
    <row r="16" spans="1:13" ht="15.75" x14ac:dyDescent="0.25">
      <c r="A16" s="73"/>
      <c r="C16" s="37"/>
      <c r="D16" s="38"/>
      <c r="E16" s="39"/>
      <c r="F16" s="35"/>
      <c r="G16" s="39"/>
      <c r="H16" s="39"/>
      <c r="I16" s="39"/>
      <c r="J16" s="39"/>
    </row>
    <row r="17" spans="1:10" ht="15.75" x14ac:dyDescent="0.25">
      <c r="A17" s="73"/>
      <c r="B17" s="1" t="s">
        <v>15</v>
      </c>
      <c r="C17" s="37"/>
      <c r="D17" s="38"/>
      <c r="E17" s="39"/>
      <c r="F17" s="35"/>
      <c r="G17" s="39"/>
      <c r="H17" s="39"/>
      <c r="I17" s="39"/>
      <c r="J17" s="39"/>
    </row>
    <row r="18" spans="1:10" ht="15.75" x14ac:dyDescent="0.25">
      <c r="A18" s="73"/>
      <c r="B18" t="s">
        <v>16</v>
      </c>
      <c r="C18" s="37"/>
      <c r="D18" s="38"/>
      <c r="E18" s="39"/>
      <c r="F18" s="35"/>
      <c r="G18" s="39"/>
      <c r="H18" s="39"/>
      <c r="I18" s="39"/>
      <c r="J18" s="39"/>
    </row>
    <row r="19" spans="1:10" ht="15.75" x14ac:dyDescent="0.25">
      <c r="A19" s="73"/>
      <c r="B19" s="1"/>
      <c r="C19" s="37"/>
      <c r="D19" s="38"/>
      <c r="E19" s="39"/>
      <c r="F19" s="35"/>
      <c r="G19" s="39"/>
      <c r="H19" s="39"/>
      <c r="I19" s="39"/>
      <c r="J19" s="39"/>
    </row>
    <row r="20" spans="1:10" ht="15.75" x14ac:dyDescent="0.25">
      <c r="A20" s="73"/>
      <c r="B20" s="1" t="s">
        <v>23</v>
      </c>
      <c r="C20" s="37"/>
      <c r="D20" s="38"/>
      <c r="E20" s="39"/>
      <c r="F20" s="35"/>
      <c r="G20" s="39"/>
      <c r="H20" s="39"/>
      <c r="I20" s="39"/>
      <c r="J20" s="39"/>
    </row>
    <row r="21" spans="1:10" ht="15.75" x14ac:dyDescent="0.25">
      <c r="A21" s="73"/>
      <c r="B21" s="1" t="s">
        <v>19</v>
      </c>
      <c r="C21" s="37"/>
      <c r="D21" s="38"/>
      <c r="E21" s="39"/>
      <c r="F21" s="35"/>
      <c r="G21" s="39"/>
      <c r="H21" s="39"/>
      <c r="I21" s="39"/>
      <c r="J21" s="39"/>
    </row>
    <row r="22" spans="1:10" ht="15.75" x14ac:dyDescent="0.25">
      <c r="A22" s="73"/>
      <c r="B22" s="1" t="s">
        <v>19</v>
      </c>
      <c r="C22" s="37"/>
      <c r="D22" s="38"/>
      <c r="E22" s="39"/>
      <c r="F22" s="36"/>
      <c r="G22" s="39"/>
      <c r="H22" s="39"/>
      <c r="I22" s="39"/>
      <c r="J22" s="39"/>
    </row>
    <row r="23" spans="1:10" ht="15.75" thickBot="1" x14ac:dyDescent="0.3">
      <c r="A23" s="75"/>
      <c r="B23" s="6"/>
      <c r="C23" s="44"/>
      <c r="D23" s="45"/>
      <c r="E23" s="46"/>
      <c r="F23" s="18"/>
      <c r="G23" s="46"/>
      <c r="H23" s="46"/>
      <c r="I23" s="46"/>
      <c r="J23" s="46"/>
    </row>
  </sheetData>
  <mergeCells count="3">
    <mergeCell ref="B1:D1"/>
    <mergeCell ref="A4:A10"/>
    <mergeCell ref="A15:A23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I15" sqref="I15"/>
    </sheetView>
  </sheetViews>
  <sheetFormatPr defaultRowHeight="15" x14ac:dyDescent="0.25"/>
  <cols>
    <col min="4" max="4" width="32.7109375" customWidth="1"/>
  </cols>
  <sheetData>
    <row r="1" spans="1:10" ht="15.6" customHeight="1" x14ac:dyDescent="0.25">
      <c r="A1" t="s">
        <v>0</v>
      </c>
      <c r="B1" s="69" t="s">
        <v>31</v>
      </c>
      <c r="C1" s="70"/>
      <c r="D1" s="71"/>
      <c r="E1" t="s">
        <v>18</v>
      </c>
      <c r="F1" s="16"/>
      <c r="I1" t="s">
        <v>1</v>
      </c>
      <c r="J1" s="22" t="s">
        <v>29</v>
      </c>
    </row>
    <row r="2" spans="1:10" ht="15.6" customHeight="1" thickBot="1" x14ac:dyDescent="0.3"/>
    <row r="3" spans="1:10" ht="15.6" customHeight="1" thickBot="1" x14ac:dyDescent="0.3">
      <c r="A3" s="7" t="s">
        <v>2</v>
      </c>
      <c r="B3" s="8" t="s">
        <v>3</v>
      </c>
      <c r="C3" s="8" t="s">
        <v>20</v>
      </c>
      <c r="D3" s="8" t="s">
        <v>4</v>
      </c>
      <c r="E3" s="8" t="s">
        <v>21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6" customHeight="1" x14ac:dyDescent="0.25">
      <c r="A4" s="72" t="s">
        <v>10</v>
      </c>
      <c r="B4" s="3" t="s">
        <v>11</v>
      </c>
      <c r="C4" s="48" t="str">
        <f>"11/4"</f>
        <v>11/4</v>
      </c>
      <c r="D4" s="49" t="s">
        <v>25</v>
      </c>
      <c r="E4" s="48" t="str">
        <f>"200"</f>
        <v>200</v>
      </c>
      <c r="F4" s="27">
        <v>25.34</v>
      </c>
      <c r="G4" s="52">
        <v>214.26166599999999</v>
      </c>
      <c r="H4" s="48">
        <v>6.54</v>
      </c>
      <c r="I4" s="48">
        <v>6.6</v>
      </c>
      <c r="J4" s="48">
        <v>32.56</v>
      </c>
    </row>
    <row r="5" spans="1:10" ht="30" customHeight="1" x14ac:dyDescent="0.25">
      <c r="A5" s="73"/>
      <c r="B5" s="23"/>
      <c r="C5" s="48" t="str">
        <f>"13/5"</f>
        <v>13/5</v>
      </c>
      <c r="D5" s="49" t="s">
        <v>26</v>
      </c>
      <c r="E5" s="48" t="str">
        <f>"80"</f>
        <v>80</v>
      </c>
      <c r="F5" s="28">
        <v>48.38</v>
      </c>
      <c r="G5" s="52">
        <v>163.1259312</v>
      </c>
      <c r="H5" s="48">
        <v>10.63</v>
      </c>
      <c r="I5" s="48">
        <v>9.1199999999999992</v>
      </c>
      <c r="J5" s="48">
        <v>9.59</v>
      </c>
    </row>
    <row r="6" spans="1:10" ht="15.6" customHeight="1" x14ac:dyDescent="0.25">
      <c r="A6" s="73"/>
      <c r="B6" s="23"/>
      <c r="C6" s="48" t="str">
        <f>"-"</f>
        <v>-</v>
      </c>
      <c r="D6" s="49" t="s">
        <v>27</v>
      </c>
      <c r="E6" s="48" t="str">
        <f>"10"</f>
        <v>10</v>
      </c>
      <c r="F6" s="29">
        <v>11.94</v>
      </c>
      <c r="G6" s="52">
        <v>31.74</v>
      </c>
      <c r="H6" s="48">
        <v>0.72</v>
      </c>
      <c r="I6" s="48">
        <v>0.85</v>
      </c>
      <c r="J6" s="48">
        <v>5.55</v>
      </c>
    </row>
    <row r="7" spans="1:10" ht="15.6" customHeight="1" x14ac:dyDescent="0.25">
      <c r="A7" s="73"/>
      <c r="B7" s="1" t="s">
        <v>19</v>
      </c>
      <c r="C7" s="48" t="str">
        <f>"-"</f>
        <v>-</v>
      </c>
      <c r="D7" s="49" t="s">
        <v>22</v>
      </c>
      <c r="E7" s="48" t="str">
        <f>"40"</f>
        <v>40</v>
      </c>
      <c r="F7" s="29">
        <v>4.38</v>
      </c>
      <c r="G7" s="52">
        <v>89.560399999999987</v>
      </c>
      <c r="H7" s="48">
        <v>2.64</v>
      </c>
      <c r="I7" s="48">
        <v>0.26</v>
      </c>
      <c r="J7" s="48">
        <v>18.760000000000002</v>
      </c>
    </row>
    <row r="8" spans="1:10" ht="15.6" customHeight="1" x14ac:dyDescent="0.25">
      <c r="A8" s="73"/>
      <c r="B8" s="1" t="s">
        <v>19</v>
      </c>
      <c r="C8" s="48" t="str">
        <f>"-"</f>
        <v>-</v>
      </c>
      <c r="D8" s="49" t="s">
        <v>32</v>
      </c>
      <c r="E8" s="48" t="str">
        <f>"30"</f>
        <v>30</v>
      </c>
      <c r="F8" s="29">
        <v>3.28</v>
      </c>
      <c r="G8" s="52">
        <v>58.013999999999996</v>
      </c>
      <c r="H8" s="48">
        <v>1.98</v>
      </c>
      <c r="I8" s="48">
        <v>0.36</v>
      </c>
      <c r="J8" s="48">
        <v>12.51</v>
      </c>
    </row>
    <row r="9" spans="1:10" ht="15.6" customHeight="1" x14ac:dyDescent="0.25">
      <c r="A9" s="73"/>
      <c r="B9" s="47" t="s">
        <v>24</v>
      </c>
      <c r="C9" s="48" t="str">
        <f>"27/10"</f>
        <v>27/10</v>
      </c>
      <c r="D9" s="49" t="s">
        <v>28</v>
      </c>
      <c r="E9" s="56">
        <v>200</v>
      </c>
      <c r="F9" s="54">
        <v>5</v>
      </c>
      <c r="G9" s="52">
        <v>19.22</v>
      </c>
      <c r="H9" s="48">
        <v>0.08</v>
      </c>
      <c r="I9" s="48">
        <v>0.02</v>
      </c>
      <c r="J9" s="48">
        <v>4.95</v>
      </c>
    </row>
    <row r="10" spans="1:10" ht="15.6" customHeight="1" x14ac:dyDescent="0.25">
      <c r="A10" s="74"/>
      <c r="B10" s="31"/>
      <c r="C10" s="50" t="str">
        <f>""</f>
        <v/>
      </c>
      <c r="D10" s="51"/>
      <c r="E10" s="55"/>
      <c r="F10" s="29"/>
      <c r="G10" s="53"/>
      <c r="H10" s="50"/>
      <c r="I10" s="50"/>
      <c r="J10" s="50"/>
    </row>
    <row r="11" spans="1:10" ht="15.6" customHeight="1" thickBot="1" x14ac:dyDescent="0.3">
      <c r="A11" s="33"/>
      <c r="B11" s="32"/>
      <c r="C11" s="40"/>
      <c r="D11" s="41"/>
      <c r="E11" s="42"/>
      <c r="F11" s="30"/>
      <c r="G11" s="42"/>
      <c r="H11" s="42"/>
      <c r="I11" s="42"/>
      <c r="J11" s="42"/>
    </row>
    <row r="12" spans="1:10" ht="15.6" customHeight="1" thickTop="1" x14ac:dyDescent="0.25">
      <c r="A12" s="4" t="s">
        <v>12</v>
      </c>
      <c r="B12" s="24" t="s">
        <v>17</v>
      </c>
      <c r="C12" s="25"/>
      <c r="D12" s="26"/>
      <c r="E12" s="25"/>
      <c r="F12" s="19"/>
      <c r="G12" s="14"/>
      <c r="H12" s="14"/>
      <c r="I12" s="14"/>
      <c r="J12" s="15"/>
    </row>
    <row r="13" spans="1:10" ht="15.6" customHeight="1" x14ac:dyDescent="0.25">
      <c r="A13" s="4"/>
      <c r="B13" s="2"/>
      <c r="C13" s="2"/>
      <c r="D13" s="20"/>
      <c r="E13" s="10"/>
      <c r="F13" s="17"/>
      <c r="G13" s="10"/>
      <c r="H13" s="10"/>
      <c r="I13" s="10"/>
      <c r="J13" s="11"/>
    </row>
    <row r="14" spans="1:10" ht="15.6" customHeight="1" thickBot="1" x14ac:dyDescent="0.3">
      <c r="A14" s="5"/>
      <c r="B14" s="6"/>
      <c r="C14" s="6"/>
      <c r="D14" s="21"/>
      <c r="E14" s="12"/>
      <c r="F14" s="18"/>
      <c r="G14" s="12"/>
      <c r="H14" s="12"/>
      <c r="I14" s="12"/>
      <c r="J14" s="13"/>
    </row>
    <row r="15" spans="1:10" ht="15.6" customHeight="1" x14ac:dyDescent="0.25">
      <c r="A15" s="72" t="s">
        <v>13</v>
      </c>
      <c r="B15" s="1" t="s">
        <v>14</v>
      </c>
      <c r="C15" s="37"/>
      <c r="D15" s="38"/>
      <c r="E15" s="39"/>
      <c r="F15" s="34"/>
      <c r="G15" s="39"/>
      <c r="H15" s="39"/>
      <c r="I15" s="39"/>
      <c r="J15" s="39"/>
    </row>
    <row r="16" spans="1:10" ht="15.6" customHeight="1" x14ac:dyDescent="0.25">
      <c r="A16" s="73"/>
      <c r="C16" s="37"/>
      <c r="D16" s="38"/>
      <c r="E16" s="39"/>
      <c r="F16" s="35"/>
      <c r="G16" s="39"/>
      <c r="H16" s="39"/>
      <c r="I16" s="39"/>
      <c r="J16" s="39"/>
    </row>
    <row r="17" spans="1:10" ht="15.6" customHeight="1" x14ac:dyDescent="0.25">
      <c r="A17" s="73"/>
      <c r="B17" s="1" t="s">
        <v>15</v>
      </c>
      <c r="C17" s="37"/>
      <c r="D17" s="38"/>
      <c r="E17" s="39"/>
      <c r="F17" s="35"/>
      <c r="G17" s="39"/>
      <c r="H17" s="39"/>
      <c r="I17" s="39"/>
      <c r="J17" s="39"/>
    </row>
    <row r="18" spans="1:10" ht="15.6" customHeight="1" x14ac:dyDescent="0.25">
      <c r="A18" s="73"/>
      <c r="B18" t="s">
        <v>16</v>
      </c>
      <c r="C18" s="37"/>
      <c r="D18" s="38"/>
      <c r="E18" s="39"/>
      <c r="F18" s="35"/>
      <c r="G18" s="39"/>
      <c r="H18" s="39"/>
      <c r="I18" s="39"/>
      <c r="J18" s="39"/>
    </row>
    <row r="19" spans="1:10" ht="15.6" customHeight="1" x14ac:dyDescent="0.25">
      <c r="A19" s="73"/>
      <c r="B19" s="1"/>
      <c r="C19" s="37"/>
      <c r="D19" s="38"/>
      <c r="E19" s="39"/>
      <c r="F19" s="35"/>
      <c r="G19" s="39"/>
      <c r="H19" s="39"/>
      <c r="I19" s="39"/>
      <c r="J19" s="39"/>
    </row>
    <row r="20" spans="1:10" ht="15.6" customHeight="1" x14ac:dyDescent="0.25">
      <c r="A20" s="73"/>
      <c r="B20" s="1" t="s">
        <v>23</v>
      </c>
      <c r="C20" s="37"/>
      <c r="D20" s="38"/>
      <c r="E20" s="39"/>
      <c r="F20" s="35"/>
      <c r="G20" s="39"/>
      <c r="H20" s="39"/>
      <c r="I20" s="39"/>
      <c r="J20" s="39"/>
    </row>
    <row r="21" spans="1:10" ht="15.6" customHeight="1" x14ac:dyDescent="0.25">
      <c r="A21" s="73"/>
      <c r="B21" s="1" t="s">
        <v>19</v>
      </c>
      <c r="C21" s="37"/>
      <c r="D21" s="38"/>
      <c r="E21" s="39"/>
      <c r="F21" s="35"/>
      <c r="G21" s="39"/>
      <c r="H21" s="39"/>
      <c r="I21" s="39"/>
      <c r="J21" s="39"/>
    </row>
    <row r="22" spans="1:10" ht="15.6" customHeight="1" x14ac:dyDescent="0.25">
      <c r="A22" s="73"/>
      <c r="B22" s="1" t="s">
        <v>19</v>
      </c>
      <c r="C22" s="37"/>
      <c r="D22" s="38"/>
      <c r="E22" s="39"/>
      <c r="F22" s="36"/>
      <c r="G22" s="39"/>
      <c r="H22" s="39"/>
      <c r="I22" s="39"/>
      <c r="J22" s="39"/>
    </row>
    <row r="23" spans="1:10" ht="15.6" customHeight="1" thickBot="1" x14ac:dyDescent="0.3">
      <c r="A23" s="75"/>
      <c r="B23" s="6"/>
      <c r="C23" s="44"/>
      <c r="D23" s="45"/>
      <c r="E23" s="46"/>
      <c r="F23" s="18"/>
      <c r="G23" s="46"/>
      <c r="H23" s="46"/>
      <c r="I23" s="46"/>
      <c r="J23" s="46"/>
    </row>
  </sheetData>
  <mergeCells count="3">
    <mergeCell ref="B1:D1"/>
    <mergeCell ref="A4:A10"/>
    <mergeCell ref="A15:A2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H25" sqref="H25"/>
    </sheetView>
  </sheetViews>
  <sheetFormatPr defaultRowHeight="15" x14ac:dyDescent="0.25"/>
  <cols>
    <col min="4" max="4" width="33.7109375" customWidth="1"/>
  </cols>
  <sheetData>
    <row r="1" spans="1:10" ht="15.6" customHeight="1" x14ac:dyDescent="0.25">
      <c r="A1" t="s">
        <v>0</v>
      </c>
      <c r="B1" s="69" t="s">
        <v>33</v>
      </c>
      <c r="C1" s="70"/>
      <c r="D1" s="71"/>
      <c r="E1" t="s">
        <v>18</v>
      </c>
      <c r="F1" s="16"/>
      <c r="I1" t="s">
        <v>1</v>
      </c>
      <c r="J1" s="22" t="s">
        <v>29</v>
      </c>
    </row>
    <row r="2" spans="1:10" ht="15.6" customHeight="1" thickBot="1" x14ac:dyDescent="0.3"/>
    <row r="3" spans="1:10" ht="15.6" customHeight="1" thickBot="1" x14ac:dyDescent="0.3">
      <c r="A3" s="7" t="s">
        <v>2</v>
      </c>
      <c r="B3" s="8" t="s">
        <v>3</v>
      </c>
      <c r="C3" s="8" t="s">
        <v>20</v>
      </c>
      <c r="D3" s="8" t="s">
        <v>4</v>
      </c>
      <c r="E3" s="8" t="s">
        <v>21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6" customHeight="1" x14ac:dyDescent="0.25">
      <c r="A4" s="72" t="s">
        <v>10</v>
      </c>
      <c r="B4" s="3" t="s">
        <v>11</v>
      </c>
      <c r="C4" s="48" t="str">
        <f>"11/4"</f>
        <v>11/4</v>
      </c>
      <c r="D4" s="49" t="s">
        <v>25</v>
      </c>
      <c r="E4" s="48" t="str">
        <f>"200"</f>
        <v>200</v>
      </c>
      <c r="F4" s="27">
        <v>25.34</v>
      </c>
      <c r="G4" s="52">
        <v>214.26166599999999</v>
      </c>
      <c r="H4" s="48">
        <v>6.54</v>
      </c>
      <c r="I4" s="48">
        <v>6.6</v>
      </c>
      <c r="J4" s="48">
        <v>32.56</v>
      </c>
    </row>
    <row r="5" spans="1:10" ht="34.5" customHeight="1" x14ac:dyDescent="0.25">
      <c r="A5" s="73"/>
      <c r="B5" s="23"/>
      <c r="C5" s="48" t="str">
        <f>"13/5"</f>
        <v>13/5</v>
      </c>
      <c r="D5" s="49" t="s">
        <v>26</v>
      </c>
      <c r="E5" s="48" t="str">
        <f>"80"</f>
        <v>80</v>
      </c>
      <c r="F5" s="28">
        <v>48.38</v>
      </c>
      <c r="G5" s="52">
        <v>163.1259312</v>
      </c>
      <c r="H5" s="48">
        <v>10.63</v>
      </c>
      <c r="I5" s="48">
        <v>9.1199999999999992</v>
      </c>
      <c r="J5" s="48">
        <v>9.59</v>
      </c>
    </row>
    <row r="6" spans="1:10" ht="15.6" customHeight="1" x14ac:dyDescent="0.25">
      <c r="A6" s="73"/>
      <c r="B6" s="23"/>
      <c r="C6" s="48" t="str">
        <f>"-"</f>
        <v>-</v>
      </c>
      <c r="D6" s="49" t="s">
        <v>27</v>
      </c>
      <c r="E6" s="48" t="str">
        <f>"10"</f>
        <v>10</v>
      </c>
      <c r="F6" s="29">
        <v>3.21</v>
      </c>
      <c r="G6" s="52">
        <v>31.74</v>
      </c>
      <c r="H6" s="48">
        <v>0.72</v>
      </c>
      <c r="I6" s="48">
        <v>0.85</v>
      </c>
      <c r="J6" s="48">
        <v>5.55</v>
      </c>
    </row>
    <row r="7" spans="1:10" ht="15.6" customHeight="1" x14ac:dyDescent="0.25">
      <c r="A7" s="73"/>
      <c r="B7" s="47" t="s">
        <v>24</v>
      </c>
      <c r="C7" s="48" t="str">
        <f>"-"</f>
        <v>-</v>
      </c>
      <c r="D7" s="49" t="s">
        <v>22</v>
      </c>
      <c r="E7" s="48" t="str">
        <f>"30"</f>
        <v>30</v>
      </c>
      <c r="F7" s="29">
        <v>3.28</v>
      </c>
      <c r="G7" s="52">
        <v>67.170299999999997</v>
      </c>
      <c r="H7" s="48">
        <v>1.98</v>
      </c>
      <c r="I7" s="48">
        <v>0.2</v>
      </c>
      <c r="J7" s="48">
        <v>14.07</v>
      </c>
    </row>
    <row r="8" spans="1:10" ht="15.6" customHeight="1" x14ac:dyDescent="0.25">
      <c r="A8" s="73"/>
      <c r="B8" s="1" t="s">
        <v>19</v>
      </c>
      <c r="C8" s="48" t="str">
        <f>"27/10"</f>
        <v>27/10</v>
      </c>
      <c r="D8" s="49" t="s">
        <v>28</v>
      </c>
      <c r="E8" s="48" t="str">
        <f>"180"</f>
        <v>180</v>
      </c>
      <c r="F8" s="29">
        <v>5</v>
      </c>
      <c r="G8" s="52">
        <v>17.297524800000001</v>
      </c>
      <c r="H8" s="48">
        <v>7.0000000000000007E-2</v>
      </c>
      <c r="I8" s="48">
        <v>0.02</v>
      </c>
      <c r="J8" s="48">
        <v>4.45</v>
      </c>
    </row>
    <row r="9" spans="1:10" ht="15.6" customHeight="1" x14ac:dyDescent="0.25">
      <c r="A9" s="73"/>
      <c r="B9" s="1"/>
      <c r="C9" s="50" t="str">
        <f>""</f>
        <v/>
      </c>
      <c r="D9" s="51"/>
      <c r="E9" s="55"/>
      <c r="F9" s="29"/>
      <c r="G9" s="53"/>
      <c r="H9" s="50"/>
      <c r="I9" s="50"/>
      <c r="J9" s="50"/>
    </row>
    <row r="10" spans="1:10" ht="15.6" customHeight="1" x14ac:dyDescent="0.25">
      <c r="A10" s="74"/>
      <c r="B10" s="31"/>
      <c r="C10" s="50" t="str">
        <f>""</f>
        <v/>
      </c>
      <c r="D10" s="51"/>
      <c r="E10" s="50"/>
      <c r="F10" s="28"/>
      <c r="G10" s="53"/>
      <c r="H10" s="50"/>
      <c r="I10" s="50"/>
      <c r="J10" s="50"/>
    </row>
    <row r="11" spans="1:10" ht="15.6" customHeight="1" thickBot="1" x14ac:dyDescent="0.3">
      <c r="A11" s="33"/>
      <c r="B11" s="32"/>
      <c r="C11" s="40"/>
      <c r="D11" s="41"/>
      <c r="E11" s="42"/>
      <c r="F11" s="30"/>
      <c r="G11" s="42"/>
      <c r="H11" s="42"/>
      <c r="I11" s="42"/>
      <c r="J11" s="42"/>
    </row>
    <row r="12" spans="1:10" ht="15.6" customHeight="1" thickTop="1" x14ac:dyDescent="0.25">
      <c r="A12" s="4" t="s">
        <v>12</v>
      </c>
      <c r="B12" s="24" t="s">
        <v>17</v>
      </c>
      <c r="C12" s="25"/>
      <c r="D12" s="26"/>
      <c r="E12" s="25"/>
      <c r="F12" s="19"/>
      <c r="G12" s="14"/>
      <c r="H12" s="14"/>
      <c r="I12" s="14"/>
      <c r="J12" s="15"/>
    </row>
    <row r="13" spans="1:10" ht="15.6" customHeight="1" x14ac:dyDescent="0.25">
      <c r="A13" s="4"/>
      <c r="B13" s="2"/>
      <c r="C13" s="2"/>
      <c r="D13" s="20"/>
      <c r="E13" s="10"/>
      <c r="F13" s="17"/>
      <c r="G13" s="10"/>
      <c r="H13" s="10"/>
      <c r="I13" s="10"/>
      <c r="J13" s="11"/>
    </row>
    <row r="14" spans="1:10" ht="15.6" customHeight="1" thickBot="1" x14ac:dyDescent="0.3">
      <c r="A14" s="5"/>
      <c r="B14" s="6"/>
      <c r="C14" s="6"/>
      <c r="D14" s="21"/>
      <c r="E14" s="12"/>
      <c r="F14" s="18"/>
      <c r="G14" s="12"/>
      <c r="H14" s="12"/>
      <c r="I14" s="12"/>
      <c r="J14" s="13"/>
    </row>
    <row r="15" spans="1:10" ht="15.6" customHeight="1" x14ac:dyDescent="0.25">
      <c r="A15" s="72" t="s">
        <v>13</v>
      </c>
      <c r="B15" s="1" t="s">
        <v>14</v>
      </c>
      <c r="C15" s="48" t="str">
        <f>"11/2"</f>
        <v>11/2</v>
      </c>
      <c r="D15" s="49" t="s">
        <v>34</v>
      </c>
      <c r="E15" s="48" t="str">
        <f>"200"</f>
        <v>200</v>
      </c>
      <c r="F15" s="34">
        <v>15.76</v>
      </c>
      <c r="G15" s="52">
        <v>104.89491599999998</v>
      </c>
      <c r="H15" s="48">
        <v>1.97</v>
      </c>
      <c r="I15" s="48">
        <v>4.34</v>
      </c>
      <c r="J15" s="48">
        <v>15.01</v>
      </c>
    </row>
    <row r="16" spans="1:10" ht="15.6" customHeight="1" x14ac:dyDescent="0.25">
      <c r="A16" s="73"/>
      <c r="B16" s="1" t="s">
        <v>15</v>
      </c>
      <c r="C16" s="48" t="str">
        <f>"18/7"</f>
        <v>18/7</v>
      </c>
      <c r="D16" s="49" t="s">
        <v>36</v>
      </c>
      <c r="E16" s="48" t="str">
        <f>"100"</f>
        <v>100</v>
      </c>
      <c r="F16" s="35">
        <v>45.26</v>
      </c>
      <c r="G16" s="52">
        <v>141.64407692307697</v>
      </c>
      <c r="H16" s="48">
        <v>10.07</v>
      </c>
      <c r="I16" s="48">
        <v>7.07</v>
      </c>
      <c r="J16" s="48">
        <v>9.52</v>
      </c>
    </row>
    <row r="17" spans="1:10" ht="15.6" customHeight="1" x14ac:dyDescent="0.25">
      <c r="A17" s="73"/>
      <c r="B17" t="s">
        <v>16</v>
      </c>
      <c r="C17" s="48" t="str">
        <f>"3/3"</f>
        <v>3/3</v>
      </c>
      <c r="D17" s="49" t="s">
        <v>37</v>
      </c>
      <c r="E17" s="56">
        <v>100</v>
      </c>
      <c r="F17" s="35">
        <v>21</v>
      </c>
      <c r="G17" s="52">
        <v>88.39</v>
      </c>
      <c r="H17" s="48">
        <v>2.0699999999999998</v>
      </c>
      <c r="I17" s="48">
        <v>2.44</v>
      </c>
      <c r="J17" s="48">
        <v>14.72</v>
      </c>
    </row>
    <row r="18" spans="1:10" ht="15.6" customHeight="1" x14ac:dyDescent="0.25">
      <c r="A18" s="73"/>
      <c r="C18" s="48" t="str">
        <f>"11/3"</f>
        <v>11/3</v>
      </c>
      <c r="D18" s="49" t="s">
        <v>38</v>
      </c>
      <c r="E18" s="56">
        <v>50</v>
      </c>
      <c r="F18" s="35">
        <v>10.43</v>
      </c>
      <c r="G18" s="52">
        <v>33.700000000000003</v>
      </c>
      <c r="H18" s="48">
        <v>1.17</v>
      </c>
      <c r="I18" s="48">
        <v>0.95</v>
      </c>
      <c r="J18" s="48">
        <v>5.78</v>
      </c>
    </row>
    <row r="19" spans="1:10" ht="15.6" customHeight="1" x14ac:dyDescent="0.25">
      <c r="A19" s="73"/>
      <c r="B19" s="1" t="s">
        <v>23</v>
      </c>
      <c r="C19" s="48" t="str">
        <f>"3/10"</f>
        <v>3/10</v>
      </c>
      <c r="D19" s="49" t="s">
        <v>39</v>
      </c>
      <c r="E19" s="48" t="str">
        <f>"180"</f>
        <v>180</v>
      </c>
      <c r="F19" s="35">
        <v>15</v>
      </c>
      <c r="G19" s="52">
        <v>55.23</v>
      </c>
      <c r="H19" s="48">
        <v>0.32</v>
      </c>
      <c r="I19" s="48">
        <v>0.32</v>
      </c>
      <c r="J19" s="48">
        <v>13.55</v>
      </c>
    </row>
    <row r="20" spans="1:10" ht="15.6" customHeight="1" x14ac:dyDescent="0.25">
      <c r="A20" s="73"/>
      <c r="B20" s="1" t="s">
        <v>19</v>
      </c>
      <c r="C20" s="48" t="str">
        <f>"-"</f>
        <v>-</v>
      </c>
      <c r="D20" s="49" t="s">
        <v>22</v>
      </c>
      <c r="E20" s="48" t="str">
        <f>"40"</f>
        <v>40</v>
      </c>
      <c r="F20" s="35">
        <v>4.38</v>
      </c>
      <c r="G20" s="52">
        <v>89.560399999999987</v>
      </c>
      <c r="H20" s="48">
        <v>2.64</v>
      </c>
      <c r="I20" s="48">
        <v>0.26</v>
      </c>
      <c r="J20" s="48">
        <v>18.760000000000002</v>
      </c>
    </row>
    <row r="21" spans="1:10" ht="15.6" customHeight="1" x14ac:dyDescent="0.25">
      <c r="A21" s="73"/>
      <c r="B21" s="1" t="s">
        <v>19</v>
      </c>
      <c r="C21" s="48" t="str">
        <f>"-"</f>
        <v>-</v>
      </c>
      <c r="D21" s="49" t="s">
        <v>32</v>
      </c>
      <c r="E21" s="48" t="str">
        <f>"40"</f>
        <v>40</v>
      </c>
      <c r="F21" s="36">
        <v>4.38</v>
      </c>
      <c r="G21" s="52">
        <v>77.352000000000004</v>
      </c>
      <c r="H21" s="48">
        <v>2.64</v>
      </c>
      <c r="I21" s="48">
        <v>0.48</v>
      </c>
      <c r="J21" s="48">
        <v>16.68</v>
      </c>
    </row>
    <row r="22" spans="1:10" ht="15.6" customHeight="1" thickBot="1" x14ac:dyDescent="0.3">
      <c r="A22" s="73"/>
      <c r="B22" s="6"/>
      <c r="C22" s="50" t="str">
        <f>"-"</f>
        <v>-</v>
      </c>
      <c r="D22" s="51"/>
      <c r="E22" s="55"/>
      <c r="F22" s="18"/>
      <c r="G22" s="53"/>
      <c r="H22" s="50"/>
      <c r="I22" s="50"/>
      <c r="J22" s="50"/>
    </row>
    <row r="23" spans="1:10" ht="15.6" customHeight="1" thickBot="1" x14ac:dyDescent="0.3">
      <c r="A23" s="75"/>
      <c r="B23" s="6"/>
      <c r="C23" s="50" t="str">
        <f>"-"</f>
        <v>-</v>
      </c>
      <c r="D23" s="51"/>
      <c r="E23" s="55"/>
      <c r="F23" s="18"/>
      <c r="G23" s="53"/>
      <c r="H23" s="50"/>
      <c r="I23" s="50"/>
      <c r="J23" s="50"/>
    </row>
  </sheetData>
  <mergeCells count="3">
    <mergeCell ref="B1:D1"/>
    <mergeCell ref="A4:A10"/>
    <mergeCell ref="A15:A2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L10" sqref="L10"/>
    </sheetView>
  </sheetViews>
  <sheetFormatPr defaultRowHeight="15" x14ac:dyDescent="0.25"/>
  <cols>
    <col min="4" max="4" width="33.7109375" customWidth="1"/>
  </cols>
  <sheetData>
    <row r="1" spans="1:10" ht="15.6" customHeight="1" x14ac:dyDescent="0.25">
      <c r="A1" t="s">
        <v>0</v>
      </c>
      <c r="B1" s="69" t="s">
        <v>41</v>
      </c>
      <c r="C1" s="70"/>
      <c r="D1" s="71"/>
      <c r="E1" t="s">
        <v>18</v>
      </c>
      <c r="F1" s="16"/>
      <c r="I1" t="s">
        <v>1</v>
      </c>
      <c r="J1" s="22" t="s">
        <v>29</v>
      </c>
    </row>
    <row r="2" spans="1:10" ht="15.6" customHeight="1" thickBot="1" x14ac:dyDescent="0.3"/>
    <row r="3" spans="1:10" ht="15.6" customHeight="1" thickBot="1" x14ac:dyDescent="0.3">
      <c r="A3" s="7" t="s">
        <v>2</v>
      </c>
      <c r="B3" s="8" t="s">
        <v>3</v>
      </c>
      <c r="C3" s="8" t="s">
        <v>20</v>
      </c>
      <c r="D3" s="8" t="s">
        <v>4</v>
      </c>
      <c r="E3" s="8" t="s">
        <v>21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6" customHeight="1" x14ac:dyDescent="0.25">
      <c r="A4" s="72" t="s">
        <v>10</v>
      </c>
      <c r="B4" s="3" t="s">
        <v>11</v>
      </c>
      <c r="C4" s="48" t="str">
        <f>"11/4"</f>
        <v>11/4</v>
      </c>
      <c r="D4" s="49" t="s">
        <v>25</v>
      </c>
      <c r="E4" s="48" t="str">
        <f>"200"</f>
        <v>200</v>
      </c>
      <c r="F4" s="27">
        <v>25.34</v>
      </c>
      <c r="G4" s="52">
        <v>214.26166599999999</v>
      </c>
      <c r="H4" s="48">
        <v>6.54</v>
      </c>
      <c r="I4" s="48">
        <v>6.6</v>
      </c>
      <c r="J4" s="48">
        <v>32.56</v>
      </c>
    </row>
    <row r="5" spans="1:10" ht="30" customHeight="1" x14ac:dyDescent="0.25">
      <c r="A5" s="73"/>
      <c r="B5" s="23"/>
      <c r="C5" s="48" t="str">
        <f>"13/5"</f>
        <v>13/5</v>
      </c>
      <c r="D5" s="49" t="s">
        <v>26</v>
      </c>
      <c r="E5" s="48" t="str">
        <f>"80"</f>
        <v>80</v>
      </c>
      <c r="F5" s="28">
        <v>48.38</v>
      </c>
      <c r="G5" s="52">
        <v>163.1259312</v>
      </c>
      <c r="H5" s="48">
        <v>10.63</v>
      </c>
      <c r="I5" s="48">
        <v>9.1199999999999992</v>
      </c>
      <c r="J5" s="48">
        <v>9.59</v>
      </c>
    </row>
    <row r="6" spans="1:10" ht="15.6" customHeight="1" x14ac:dyDescent="0.25">
      <c r="A6" s="73"/>
      <c r="B6" s="23"/>
      <c r="C6" s="48" t="str">
        <f>"-"</f>
        <v>-</v>
      </c>
      <c r="D6" s="49" t="s">
        <v>27</v>
      </c>
      <c r="E6" s="48" t="str">
        <f>"10"</f>
        <v>10</v>
      </c>
      <c r="F6" s="29">
        <v>11.94</v>
      </c>
      <c r="G6" s="52">
        <v>31.74</v>
      </c>
      <c r="H6" s="48">
        <v>0.72</v>
      </c>
      <c r="I6" s="48">
        <v>0.85</v>
      </c>
      <c r="J6" s="48">
        <v>5.55</v>
      </c>
    </row>
    <row r="7" spans="1:10" ht="15.6" customHeight="1" x14ac:dyDescent="0.25">
      <c r="A7" s="73"/>
      <c r="C7" s="48" t="str">
        <f>"-"</f>
        <v>-</v>
      </c>
      <c r="D7" s="49" t="s">
        <v>22</v>
      </c>
      <c r="E7" s="48" t="str">
        <f>"40"</f>
        <v>40</v>
      </c>
      <c r="F7" s="29">
        <v>4.38</v>
      </c>
      <c r="G7" s="52">
        <v>89.560399999999987</v>
      </c>
      <c r="H7" s="48">
        <v>2.64</v>
      </c>
      <c r="I7" s="48">
        <v>0.26</v>
      </c>
      <c r="J7" s="48">
        <v>18.760000000000002</v>
      </c>
    </row>
    <row r="8" spans="1:10" ht="15.6" customHeight="1" x14ac:dyDescent="0.25">
      <c r="A8" s="73"/>
      <c r="B8" s="1" t="s">
        <v>19</v>
      </c>
      <c r="C8" s="48" t="str">
        <f>"-"</f>
        <v>-</v>
      </c>
      <c r="D8" s="49" t="s">
        <v>32</v>
      </c>
      <c r="E8" s="48" t="str">
        <f>"30"</f>
        <v>30</v>
      </c>
      <c r="F8" s="29">
        <v>3.28</v>
      </c>
      <c r="G8" s="52">
        <v>58.013999999999996</v>
      </c>
      <c r="H8" s="48">
        <v>1.98</v>
      </c>
      <c r="I8" s="48">
        <v>0.36</v>
      </c>
      <c r="J8" s="48">
        <v>12.51</v>
      </c>
    </row>
    <row r="9" spans="1:10" ht="15.6" customHeight="1" x14ac:dyDescent="0.25">
      <c r="A9" s="73"/>
      <c r="B9" s="1" t="s">
        <v>24</v>
      </c>
      <c r="C9" s="48" t="str">
        <f>"27/10"</f>
        <v>27/10</v>
      </c>
      <c r="D9" s="49" t="s">
        <v>28</v>
      </c>
      <c r="E9" s="56">
        <v>200</v>
      </c>
      <c r="F9" s="54">
        <v>5</v>
      </c>
      <c r="G9" s="52">
        <v>19.22</v>
      </c>
      <c r="H9" s="48">
        <v>0.08</v>
      </c>
      <c r="I9" s="48">
        <v>0.02</v>
      </c>
      <c r="J9" s="48">
        <v>4.95</v>
      </c>
    </row>
    <row r="10" spans="1:10" ht="15.6" customHeight="1" x14ac:dyDescent="0.25">
      <c r="A10" s="73"/>
      <c r="B10" s="47"/>
      <c r="C10" s="50" t="str">
        <f>""</f>
        <v/>
      </c>
      <c r="D10" s="51"/>
      <c r="E10" s="55"/>
      <c r="F10" s="29"/>
      <c r="G10" s="53"/>
      <c r="H10" s="50"/>
      <c r="I10" s="50"/>
      <c r="J10" s="50"/>
    </row>
    <row r="11" spans="1:10" ht="15.6" customHeight="1" x14ac:dyDescent="0.25">
      <c r="A11" s="74"/>
      <c r="B11" s="31"/>
      <c r="C11" s="50" t="str">
        <f>""</f>
        <v/>
      </c>
      <c r="D11" s="51"/>
      <c r="E11" s="50"/>
      <c r="F11" s="28"/>
      <c r="G11" s="53"/>
      <c r="H11" s="50"/>
      <c r="I11" s="50"/>
      <c r="J11" s="50"/>
    </row>
    <row r="12" spans="1:10" ht="15.6" customHeight="1" thickBot="1" x14ac:dyDescent="0.3">
      <c r="A12" s="33"/>
      <c r="B12" s="32"/>
      <c r="C12" s="40"/>
      <c r="D12" s="41"/>
      <c r="E12" s="42"/>
      <c r="F12" s="30"/>
      <c r="G12" s="42"/>
      <c r="H12" s="42"/>
      <c r="I12" s="42"/>
      <c r="J12" s="42"/>
    </row>
    <row r="13" spans="1:10" ht="15.6" customHeight="1" thickTop="1" x14ac:dyDescent="0.25">
      <c r="A13" s="4" t="s">
        <v>12</v>
      </c>
      <c r="B13" s="24" t="s">
        <v>17</v>
      </c>
      <c r="C13" s="25"/>
      <c r="D13" s="26"/>
      <c r="E13" s="25"/>
      <c r="F13" s="19"/>
      <c r="G13" s="14"/>
      <c r="H13" s="14"/>
      <c r="I13" s="14"/>
      <c r="J13" s="15"/>
    </row>
    <row r="14" spans="1:10" ht="15.6" customHeight="1" x14ac:dyDescent="0.25">
      <c r="A14" s="4"/>
      <c r="B14" s="2"/>
      <c r="C14" s="2"/>
      <c r="D14" s="20"/>
      <c r="E14" s="10"/>
      <c r="F14" s="17"/>
      <c r="G14" s="10"/>
      <c r="H14" s="10"/>
      <c r="I14" s="10"/>
      <c r="J14" s="11"/>
    </row>
    <row r="15" spans="1:10" ht="15.6" customHeight="1" thickBot="1" x14ac:dyDescent="0.3">
      <c r="A15" s="5"/>
      <c r="B15" s="6"/>
      <c r="C15" s="6"/>
      <c r="D15" s="21"/>
      <c r="E15" s="12"/>
      <c r="F15" s="18"/>
      <c r="G15" s="12"/>
      <c r="H15" s="12"/>
      <c r="I15" s="12"/>
      <c r="J15" s="13"/>
    </row>
    <row r="16" spans="1:10" ht="15.6" customHeight="1" x14ac:dyDescent="0.25">
      <c r="A16" s="72" t="s">
        <v>13</v>
      </c>
      <c r="B16" s="1" t="s">
        <v>14</v>
      </c>
      <c r="C16" s="48" t="str">
        <f>"11/2"</f>
        <v>11/2</v>
      </c>
      <c r="D16" s="49" t="s">
        <v>34</v>
      </c>
      <c r="E16" s="48" t="str">
        <f>"250"</f>
        <v>250</v>
      </c>
      <c r="F16" s="34">
        <v>25</v>
      </c>
      <c r="G16" s="52">
        <v>131.11864499999999</v>
      </c>
      <c r="H16" s="48">
        <v>2.46</v>
      </c>
      <c r="I16" s="48">
        <v>5.42</v>
      </c>
      <c r="J16" s="48">
        <v>18.760000000000002</v>
      </c>
    </row>
    <row r="17" spans="1:10" ht="15.6" customHeight="1" x14ac:dyDescent="0.25">
      <c r="A17" s="73"/>
      <c r="B17" s="1" t="s">
        <v>15</v>
      </c>
      <c r="C17" s="48" t="str">
        <f>"18/7"</f>
        <v>18/7</v>
      </c>
      <c r="D17" s="49" t="s">
        <v>36</v>
      </c>
      <c r="E17" s="48" t="str">
        <f>"120"</f>
        <v>120</v>
      </c>
      <c r="F17" s="35">
        <v>62.29</v>
      </c>
      <c r="G17" s="52">
        <v>169.97289230769252</v>
      </c>
      <c r="H17" s="48">
        <v>12.08</v>
      </c>
      <c r="I17" s="48">
        <v>8.49</v>
      </c>
      <c r="J17" s="48">
        <v>11.42</v>
      </c>
    </row>
    <row r="18" spans="1:10" ht="15.6" customHeight="1" x14ac:dyDescent="0.25">
      <c r="A18" s="73"/>
      <c r="B18" t="s">
        <v>16</v>
      </c>
      <c r="C18" s="48" t="str">
        <f>"3/3"</f>
        <v>3/3</v>
      </c>
      <c r="D18" s="49" t="s">
        <v>37</v>
      </c>
      <c r="E18" s="56">
        <v>180</v>
      </c>
      <c r="F18" s="35">
        <v>15.44</v>
      </c>
      <c r="G18" s="52">
        <v>159.1</v>
      </c>
      <c r="H18" s="48">
        <v>3.73</v>
      </c>
      <c r="I18" s="48">
        <v>4.4000000000000004</v>
      </c>
      <c r="J18" s="48">
        <v>26.49</v>
      </c>
    </row>
    <row r="19" spans="1:10" ht="15.6" customHeight="1" x14ac:dyDescent="0.25">
      <c r="A19" s="73"/>
      <c r="B19" s="1" t="s">
        <v>23</v>
      </c>
      <c r="C19" s="48" t="str">
        <f>"3/10"</f>
        <v>3/10</v>
      </c>
      <c r="D19" s="49" t="s">
        <v>39</v>
      </c>
      <c r="E19" s="48" t="str">
        <f>"180"</f>
        <v>180</v>
      </c>
      <c r="F19" s="35">
        <v>15</v>
      </c>
      <c r="G19" s="52">
        <v>61.38</v>
      </c>
      <c r="H19" s="48">
        <v>0.35</v>
      </c>
      <c r="I19" s="48">
        <v>0.35</v>
      </c>
      <c r="J19" s="48">
        <v>15.05</v>
      </c>
    </row>
    <row r="20" spans="1:10" ht="15.6" customHeight="1" x14ac:dyDescent="0.25">
      <c r="A20" s="73"/>
      <c r="B20" s="1" t="s">
        <v>19</v>
      </c>
      <c r="C20" s="48" t="str">
        <f>"-"</f>
        <v>-</v>
      </c>
      <c r="D20" s="49" t="s">
        <v>22</v>
      </c>
      <c r="E20" s="56">
        <v>30</v>
      </c>
      <c r="F20" s="35">
        <v>3.28</v>
      </c>
      <c r="G20" s="52">
        <v>67.17</v>
      </c>
      <c r="H20" s="48">
        <v>1.98</v>
      </c>
      <c r="I20" s="48">
        <v>0.2</v>
      </c>
      <c r="J20" s="48">
        <v>14.07</v>
      </c>
    </row>
    <row r="21" spans="1:10" ht="15.6" customHeight="1" x14ac:dyDescent="0.25">
      <c r="A21" s="73"/>
      <c r="B21" s="1" t="s">
        <v>19</v>
      </c>
      <c r="C21" s="48" t="str">
        <f>"-"</f>
        <v>-</v>
      </c>
      <c r="D21" s="49" t="s">
        <v>32</v>
      </c>
      <c r="E21" s="56">
        <v>30</v>
      </c>
      <c r="F21" s="36">
        <v>3.28</v>
      </c>
      <c r="G21" s="52">
        <v>77.349999999999994</v>
      </c>
      <c r="H21" s="48">
        <v>2.64</v>
      </c>
      <c r="I21" s="48">
        <v>0.48</v>
      </c>
      <c r="J21" s="48">
        <v>16.68</v>
      </c>
    </row>
    <row r="22" spans="1:10" ht="15.6" customHeight="1" thickBot="1" x14ac:dyDescent="0.3">
      <c r="A22" s="73"/>
      <c r="B22" s="6"/>
      <c r="C22" s="50"/>
      <c r="D22" s="51"/>
      <c r="E22" s="55"/>
      <c r="F22" s="18"/>
      <c r="G22" s="53"/>
      <c r="H22" s="50"/>
      <c r="I22" s="50"/>
      <c r="J22" s="50"/>
    </row>
    <row r="23" spans="1:10" ht="15.6" customHeight="1" thickBot="1" x14ac:dyDescent="0.3">
      <c r="A23" s="75"/>
      <c r="B23" s="6"/>
      <c r="C23" s="50" t="str">
        <f>"-"</f>
        <v>-</v>
      </c>
      <c r="D23" s="51"/>
      <c r="E23" s="50"/>
      <c r="F23" s="18"/>
      <c r="G23" s="53"/>
      <c r="H23" s="50"/>
      <c r="I23" s="50"/>
      <c r="J23" s="50"/>
    </row>
  </sheetData>
  <mergeCells count="3">
    <mergeCell ref="B1:D1"/>
    <mergeCell ref="A4:A11"/>
    <mergeCell ref="A16:A2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workbookViewId="0">
      <selection activeCell="C4" sqref="C4:J9"/>
    </sheetView>
  </sheetViews>
  <sheetFormatPr defaultRowHeight="15" x14ac:dyDescent="0.25"/>
  <cols>
    <col min="4" max="4" width="37.140625" customWidth="1"/>
  </cols>
  <sheetData>
    <row r="1" spans="1:10" ht="15.6" customHeight="1" x14ac:dyDescent="0.25">
      <c r="A1" t="s">
        <v>0</v>
      </c>
      <c r="B1" s="69" t="s">
        <v>42</v>
      </c>
      <c r="C1" s="70"/>
      <c r="D1" s="71"/>
      <c r="E1" t="s">
        <v>18</v>
      </c>
      <c r="F1" s="16"/>
      <c r="I1" t="s">
        <v>1</v>
      </c>
      <c r="J1" s="22" t="s">
        <v>29</v>
      </c>
    </row>
    <row r="2" spans="1:10" ht="15.6" customHeight="1" thickBot="1" x14ac:dyDescent="0.3"/>
    <row r="3" spans="1:10" ht="15.6" customHeight="1" thickBot="1" x14ac:dyDescent="0.3">
      <c r="A3" s="7" t="s">
        <v>2</v>
      </c>
      <c r="B3" s="8" t="s">
        <v>3</v>
      </c>
      <c r="C3" s="8" t="s">
        <v>20</v>
      </c>
      <c r="D3" s="8" t="s">
        <v>4</v>
      </c>
      <c r="E3" s="8" t="s">
        <v>21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6" customHeight="1" x14ac:dyDescent="0.25">
      <c r="A4" s="72" t="s">
        <v>10</v>
      </c>
      <c r="B4" s="3" t="s">
        <v>11</v>
      </c>
      <c r="C4" s="48" t="str">
        <f>"11/4"</f>
        <v>11/4</v>
      </c>
      <c r="D4" s="49" t="s">
        <v>43</v>
      </c>
      <c r="E4" s="48" t="str">
        <f>"200"</f>
        <v>200</v>
      </c>
      <c r="F4" s="27">
        <v>18.32</v>
      </c>
      <c r="G4" s="52">
        <v>200.45</v>
      </c>
      <c r="H4" s="48">
        <v>6.54</v>
      </c>
      <c r="I4" s="48">
        <v>6.6</v>
      </c>
      <c r="J4" s="48">
        <v>28.92</v>
      </c>
    </row>
    <row r="5" spans="1:10" ht="15.6" customHeight="1" x14ac:dyDescent="0.25">
      <c r="A5" s="73"/>
      <c r="B5" s="23"/>
      <c r="C5" s="48" t="str">
        <f>"13/5"</f>
        <v>13/5</v>
      </c>
      <c r="D5" s="49" t="s">
        <v>44</v>
      </c>
      <c r="E5" s="56">
        <v>100</v>
      </c>
      <c r="F5" s="28">
        <v>28.37</v>
      </c>
      <c r="G5" s="52">
        <v>186.65</v>
      </c>
      <c r="H5" s="48">
        <v>13.29</v>
      </c>
      <c r="I5" s="48">
        <v>11.4</v>
      </c>
      <c r="J5" s="48">
        <v>7.45</v>
      </c>
    </row>
    <row r="6" spans="1:10" ht="15.6" customHeight="1" x14ac:dyDescent="0.25">
      <c r="A6" s="73"/>
      <c r="B6" s="1" t="s">
        <v>24</v>
      </c>
      <c r="C6" s="48" t="s">
        <v>45</v>
      </c>
      <c r="D6" s="49" t="s">
        <v>46</v>
      </c>
      <c r="E6" s="56">
        <v>200</v>
      </c>
      <c r="F6" s="29">
        <v>3.56</v>
      </c>
      <c r="G6" s="52">
        <v>116.02</v>
      </c>
      <c r="H6" s="48">
        <v>3.96</v>
      </c>
      <c r="I6" s="48">
        <v>0.72</v>
      </c>
      <c r="J6" s="48">
        <v>25.02</v>
      </c>
    </row>
    <row r="7" spans="1:10" ht="15.6" customHeight="1" x14ac:dyDescent="0.25">
      <c r="A7" s="73"/>
      <c r="B7" s="47"/>
      <c r="C7" s="48"/>
      <c r="D7" s="49" t="s">
        <v>32</v>
      </c>
      <c r="E7" s="56">
        <v>60</v>
      </c>
      <c r="F7" s="54">
        <v>3.28</v>
      </c>
      <c r="G7" s="52">
        <v>1.49</v>
      </c>
      <c r="H7" s="48">
        <v>0.19</v>
      </c>
      <c r="I7" s="48">
        <v>0.04</v>
      </c>
      <c r="J7" s="48">
        <v>0.14000000000000001</v>
      </c>
    </row>
    <row r="8" spans="1:10" ht="15.6" customHeight="1" x14ac:dyDescent="0.25">
      <c r="A8" s="74"/>
      <c r="B8" s="47"/>
      <c r="C8" s="50" t="str">
        <f>""</f>
        <v/>
      </c>
      <c r="D8" s="51"/>
      <c r="E8" s="55"/>
      <c r="F8" s="29"/>
      <c r="G8" s="53"/>
      <c r="H8" s="50"/>
      <c r="I8" s="50"/>
      <c r="J8" s="50"/>
    </row>
    <row r="9" spans="1:10" ht="15.6" customHeight="1" thickBot="1" x14ac:dyDescent="0.3">
      <c r="A9" s="33"/>
      <c r="B9" s="31"/>
      <c r="C9" s="50" t="str">
        <f>""</f>
        <v/>
      </c>
      <c r="D9" s="51"/>
      <c r="E9" s="50"/>
      <c r="F9" s="28"/>
      <c r="G9" s="53"/>
      <c r="H9" s="50"/>
      <c r="I9" s="50"/>
      <c r="J9" s="50"/>
    </row>
    <row r="10" spans="1:10" ht="15.6" customHeight="1" thickTop="1" thickBot="1" x14ac:dyDescent="0.3">
      <c r="A10" s="4" t="s">
        <v>12</v>
      </c>
      <c r="B10" s="32"/>
      <c r="C10" s="40"/>
      <c r="D10" s="41"/>
      <c r="E10" s="42"/>
      <c r="F10" s="30"/>
      <c r="G10" s="42"/>
      <c r="H10" s="42"/>
      <c r="I10" s="42"/>
      <c r="J10" s="42"/>
    </row>
    <row r="11" spans="1:10" ht="15.6" customHeight="1" thickTop="1" x14ac:dyDescent="0.25">
      <c r="A11" s="4"/>
      <c r="B11" s="24" t="s">
        <v>17</v>
      </c>
      <c r="C11" s="25"/>
      <c r="D11" s="26"/>
      <c r="E11" s="25"/>
      <c r="F11" s="19"/>
      <c r="G11" s="14"/>
      <c r="H11" s="14"/>
      <c r="I11" s="14"/>
      <c r="J11" s="15"/>
    </row>
    <row r="12" spans="1:10" ht="15.6" customHeight="1" thickBot="1" x14ac:dyDescent="0.3">
      <c r="A12" s="5"/>
      <c r="B12" s="2"/>
      <c r="C12" s="2"/>
      <c r="D12" s="20"/>
      <c r="E12" s="10"/>
      <c r="F12" s="17"/>
      <c r="G12" s="10"/>
      <c r="H12" s="10"/>
      <c r="I12" s="10"/>
      <c r="J12" s="11"/>
    </row>
    <row r="13" spans="1:10" ht="15.6" customHeight="1" thickBot="1" x14ac:dyDescent="0.3">
      <c r="A13" s="72" t="s">
        <v>13</v>
      </c>
      <c r="B13" s="6"/>
      <c r="C13" s="6"/>
      <c r="D13" s="21"/>
      <c r="E13" s="12"/>
      <c r="F13" s="18"/>
      <c r="G13" s="12"/>
      <c r="H13" s="12"/>
      <c r="I13" s="12"/>
      <c r="J13" s="13"/>
    </row>
    <row r="14" spans="1:10" ht="15.6" customHeight="1" x14ac:dyDescent="0.25">
      <c r="A14" s="73"/>
      <c r="B14" s="1" t="s">
        <v>14</v>
      </c>
      <c r="C14" s="48" t="str">
        <f>"11/2"</f>
        <v>11/2</v>
      </c>
      <c r="D14" s="49" t="s">
        <v>34</v>
      </c>
      <c r="E14" s="48" t="str">
        <f>"250"</f>
        <v>250</v>
      </c>
      <c r="F14" s="34">
        <v>14.04</v>
      </c>
      <c r="G14" s="52">
        <v>131.11864499999999</v>
      </c>
      <c r="H14" s="48">
        <v>2.46</v>
      </c>
      <c r="I14" s="48">
        <v>5.42</v>
      </c>
      <c r="J14" s="48">
        <v>18.760000000000002</v>
      </c>
    </row>
    <row r="15" spans="1:10" ht="15.6" customHeight="1" x14ac:dyDescent="0.25">
      <c r="A15" s="73"/>
      <c r="C15" s="48" t="str">
        <f>"-"</f>
        <v>-</v>
      </c>
      <c r="D15" s="49" t="s">
        <v>35</v>
      </c>
      <c r="E15" s="48" t="str">
        <f>"20"</f>
        <v>20</v>
      </c>
      <c r="F15" s="35">
        <v>13.95</v>
      </c>
      <c r="G15" s="52">
        <v>59.108159999999998</v>
      </c>
      <c r="H15" s="48">
        <v>4.72</v>
      </c>
      <c r="I15" s="48">
        <v>4.47</v>
      </c>
      <c r="J15" s="48">
        <v>0</v>
      </c>
    </row>
    <row r="16" spans="1:10" ht="15.6" customHeight="1" x14ac:dyDescent="0.25">
      <c r="A16" s="73"/>
      <c r="B16" s="1" t="s">
        <v>15</v>
      </c>
      <c r="C16" s="48" t="str">
        <f>"18/7"</f>
        <v>18/7</v>
      </c>
      <c r="D16" s="49" t="s">
        <v>36</v>
      </c>
      <c r="E16" s="48" t="str">
        <f>"120"</f>
        <v>120</v>
      </c>
      <c r="F16" s="35">
        <v>42</v>
      </c>
      <c r="G16" s="52">
        <v>169.97289230769252</v>
      </c>
      <c r="H16" s="48">
        <v>12.08</v>
      </c>
      <c r="I16" s="48">
        <v>8.49</v>
      </c>
      <c r="J16" s="48">
        <v>11.42</v>
      </c>
    </row>
    <row r="17" spans="1:10" ht="15.6" customHeight="1" x14ac:dyDescent="0.25">
      <c r="A17" s="73"/>
      <c r="B17" t="s">
        <v>16</v>
      </c>
      <c r="C17" s="48" t="str">
        <f>"3/3"</f>
        <v>3/3</v>
      </c>
      <c r="D17" s="49" t="s">
        <v>37</v>
      </c>
      <c r="E17" s="56">
        <v>100</v>
      </c>
      <c r="F17" s="35">
        <v>10.73</v>
      </c>
      <c r="G17" s="52">
        <v>88.39</v>
      </c>
      <c r="H17" s="48">
        <v>2.0699999999999998</v>
      </c>
      <c r="I17" s="48">
        <v>2.44</v>
      </c>
      <c r="J17" s="48">
        <v>14.72</v>
      </c>
    </row>
    <row r="18" spans="1:10" ht="15.6" customHeight="1" x14ac:dyDescent="0.25">
      <c r="A18" s="73"/>
      <c r="C18" s="48" t="str">
        <f>"11/3"</f>
        <v>11/3</v>
      </c>
      <c r="D18" s="49" t="s">
        <v>47</v>
      </c>
      <c r="E18" s="56">
        <v>80</v>
      </c>
      <c r="F18" s="35">
        <v>9.76</v>
      </c>
      <c r="G18" s="52">
        <v>48.4</v>
      </c>
      <c r="H18" s="48">
        <v>1.86</v>
      </c>
      <c r="I18" s="48">
        <v>1.52</v>
      </c>
      <c r="J18" s="48">
        <v>7.8</v>
      </c>
    </row>
    <row r="19" spans="1:10" ht="15.6" customHeight="1" x14ac:dyDescent="0.25">
      <c r="A19" s="73"/>
      <c r="B19" s="1" t="s">
        <v>23</v>
      </c>
      <c r="C19" s="48" t="str">
        <f>"30/10"</f>
        <v>30/10</v>
      </c>
      <c r="D19" s="49" t="s">
        <v>48</v>
      </c>
      <c r="E19" s="48" t="str">
        <f>"180"</f>
        <v>180</v>
      </c>
      <c r="F19" s="35">
        <v>8.3000000000000007</v>
      </c>
      <c r="G19" s="52">
        <v>52.22</v>
      </c>
      <c r="H19" s="48">
        <v>2.63</v>
      </c>
      <c r="I19" s="48">
        <v>2.84</v>
      </c>
      <c r="J19" s="48">
        <v>4.2</v>
      </c>
    </row>
    <row r="20" spans="1:10" ht="15.6" customHeight="1" x14ac:dyDescent="0.25">
      <c r="A20" s="73"/>
      <c r="B20" s="1" t="s">
        <v>19</v>
      </c>
      <c r="C20" s="48" t="str">
        <f>"-"</f>
        <v>-</v>
      </c>
      <c r="D20" s="49" t="s">
        <v>32</v>
      </c>
      <c r="E20" s="48" t="str">
        <f>"60"</f>
        <v>60</v>
      </c>
      <c r="F20" s="36">
        <v>6.57</v>
      </c>
      <c r="G20" s="52">
        <v>116.02799999999999</v>
      </c>
      <c r="H20" s="48">
        <v>3.96</v>
      </c>
      <c r="I20" s="48">
        <v>0.72</v>
      </c>
      <c r="J20" s="48">
        <v>25.02</v>
      </c>
    </row>
    <row r="21" spans="1:10" ht="15.6" customHeight="1" thickBot="1" x14ac:dyDescent="0.3">
      <c r="A21" s="1"/>
      <c r="B21" s="6"/>
      <c r="C21" s="50" t="str">
        <f>"-"</f>
        <v>-</v>
      </c>
      <c r="D21" s="51" t="s">
        <v>40</v>
      </c>
      <c r="E21" s="55">
        <v>103</v>
      </c>
      <c r="F21" s="18">
        <v>12.27</v>
      </c>
      <c r="G21" s="53">
        <v>50.14</v>
      </c>
      <c r="H21" s="50">
        <v>0.41</v>
      </c>
      <c r="I21" s="50">
        <v>0.41</v>
      </c>
      <c r="J21" s="50">
        <v>11.95</v>
      </c>
    </row>
  </sheetData>
  <mergeCells count="3">
    <mergeCell ref="B1:D1"/>
    <mergeCell ref="A4:A8"/>
    <mergeCell ref="A13:A2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workbookViewId="0">
      <selection activeCell="D10" sqref="D10"/>
    </sheetView>
  </sheetViews>
  <sheetFormatPr defaultRowHeight="15" x14ac:dyDescent="0.25"/>
  <cols>
    <col min="4" max="4" width="32.85546875" customWidth="1"/>
  </cols>
  <sheetData>
    <row r="1" spans="1:10" ht="15.6" customHeight="1" x14ac:dyDescent="0.25">
      <c r="A1" t="s">
        <v>0</v>
      </c>
      <c r="B1" s="69" t="s">
        <v>49</v>
      </c>
      <c r="C1" s="70"/>
      <c r="D1" s="71"/>
      <c r="E1" t="s">
        <v>18</v>
      </c>
      <c r="F1" s="16"/>
      <c r="I1" t="s">
        <v>1</v>
      </c>
      <c r="J1" s="22" t="s">
        <v>29</v>
      </c>
    </row>
    <row r="2" spans="1:10" ht="15.6" customHeight="1" thickBot="1" x14ac:dyDescent="0.3"/>
    <row r="3" spans="1:10" ht="15.6" customHeight="1" thickBot="1" x14ac:dyDescent="0.3">
      <c r="A3" s="7" t="s">
        <v>2</v>
      </c>
      <c r="B3" s="8" t="s">
        <v>3</v>
      </c>
      <c r="C3" s="8" t="s">
        <v>20</v>
      </c>
      <c r="D3" s="8" t="s">
        <v>4</v>
      </c>
      <c r="E3" s="8" t="s">
        <v>21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6" customHeight="1" x14ac:dyDescent="0.25">
      <c r="A4" s="72" t="s">
        <v>10</v>
      </c>
      <c r="B4" s="3" t="s">
        <v>11</v>
      </c>
      <c r="C4" s="48" t="str">
        <f>"11/4"</f>
        <v>11/4</v>
      </c>
      <c r="D4" s="49" t="s">
        <v>50</v>
      </c>
      <c r="E4" s="48" t="str">
        <f>"200"</f>
        <v>200</v>
      </c>
      <c r="F4" s="27"/>
      <c r="G4" s="52">
        <v>172.02</v>
      </c>
      <c r="H4" s="48">
        <v>4.3600000000000003</v>
      </c>
      <c r="I4" s="48">
        <v>4.3499999999999996</v>
      </c>
      <c r="J4" s="48">
        <v>29.14</v>
      </c>
    </row>
    <row r="5" spans="1:10" ht="15.6" customHeight="1" x14ac:dyDescent="0.25">
      <c r="A5" s="73"/>
      <c r="B5" s="23"/>
      <c r="C5" s="48"/>
      <c r="D5" s="49" t="s">
        <v>51</v>
      </c>
      <c r="E5" s="56">
        <v>15</v>
      </c>
      <c r="F5" s="28"/>
      <c r="G5" s="52">
        <v>37.729999999999997</v>
      </c>
      <c r="H5" s="48">
        <v>0.06</v>
      </c>
      <c r="I5" s="48">
        <v>0</v>
      </c>
      <c r="J5" s="48">
        <v>9.9</v>
      </c>
    </row>
    <row r="6" spans="1:10" ht="15.6" customHeight="1" x14ac:dyDescent="0.25">
      <c r="A6" s="73"/>
      <c r="B6" s="1" t="s">
        <v>19</v>
      </c>
      <c r="C6" s="48" t="str">
        <f>"-"</f>
        <v>-</v>
      </c>
      <c r="D6" s="49" t="s">
        <v>22</v>
      </c>
      <c r="E6" s="48" t="str">
        <f>"30"</f>
        <v>30</v>
      </c>
      <c r="F6" s="29"/>
      <c r="G6" s="52">
        <v>67.17</v>
      </c>
      <c r="H6" s="48">
        <v>1.98</v>
      </c>
      <c r="I6" s="48">
        <v>0.2</v>
      </c>
      <c r="J6" s="48">
        <v>14.07</v>
      </c>
    </row>
    <row r="7" spans="1:10" ht="15.6" customHeight="1" x14ac:dyDescent="0.25">
      <c r="A7" s="73"/>
      <c r="B7" s="1" t="s">
        <v>24</v>
      </c>
      <c r="C7" s="48" t="str">
        <f>"27/10"</f>
        <v>27/10</v>
      </c>
      <c r="D7" s="49" t="s">
        <v>28</v>
      </c>
      <c r="E7" s="48" t="str">
        <f>"180"</f>
        <v>180</v>
      </c>
      <c r="F7" s="29"/>
      <c r="G7" s="52">
        <v>17.297524800000001</v>
      </c>
      <c r="H7" s="48">
        <v>7.0000000000000007E-2</v>
      </c>
      <c r="I7" s="48">
        <v>0.02</v>
      </c>
      <c r="J7" s="48">
        <v>4.45</v>
      </c>
    </row>
    <row r="8" spans="1:10" ht="15.6" customHeight="1" x14ac:dyDescent="0.25">
      <c r="A8" s="73"/>
      <c r="B8" s="47"/>
      <c r="C8" s="50" t="str">
        <f>""</f>
        <v/>
      </c>
      <c r="D8" s="51" t="s">
        <v>52</v>
      </c>
      <c r="E8" s="55">
        <v>30</v>
      </c>
      <c r="F8" s="29"/>
      <c r="G8" s="53">
        <v>4.68</v>
      </c>
      <c r="H8" s="50">
        <v>0.24</v>
      </c>
      <c r="I8" s="50">
        <v>0.03</v>
      </c>
      <c r="J8" s="50">
        <v>1.03</v>
      </c>
    </row>
    <row r="9" spans="1:10" ht="15.6" customHeight="1" x14ac:dyDescent="0.25">
      <c r="A9" s="73"/>
      <c r="B9" s="47"/>
      <c r="C9" s="37"/>
      <c r="D9" s="38"/>
      <c r="E9" s="57"/>
      <c r="F9" s="58"/>
      <c r="G9" s="39"/>
      <c r="H9" s="39"/>
      <c r="I9" s="39"/>
      <c r="J9" s="39"/>
    </row>
    <row r="10" spans="1:10" ht="15.6" customHeight="1" x14ac:dyDescent="0.25">
      <c r="A10" s="73"/>
      <c r="B10" s="47"/>
      <c r="C10" s="37"/>
      <c r="D10" s="45"/>
      <c r="E10" s="59"/>
      <c r="F10" s="29"/>
      <c r="G10" s="46"/>
      <c r="H10" s="46"/>
      <c r="I10" s="46"/>
      <c r="J10" s="46"/>
    </row>
    <row r="11" spans="1:10" ht="15.6" customHeight="1" thickBot="1" x14ac:dyDescent="0.3">
      <c r="A11" s="74"/>
      <c r="B11" s="31"/>
      <c r="C11" s="40" t="str">
        <f>"-"</f>
        <v>-</v>
      </c>
      <c r="D11" s="45"/>
      <c r="E11" s="59"/>
      <c r="F11" s="29"/>
      <c r="G11" s="46"/>
      <c r="H11" s="46"/>
      <c r="I11" s="46"/>
      <c r="J11" s="46"/>
    </row>
    <row r="12" spans="1:10" ht="15.6" customHeight="1" thickTop="1" thickBot="1" x14ac:dyDescent="0.3">
      <c r="A12" s="33"/>
      <c r="B12" s="32"/>
      <c r="C12" s="40"/>
      <c r="D12" s="60"/>
      <c r="E12" s="61"/>
      <c r="F12" s="30"/>
      <c r="G12" s="62"/>
      <c r="H12" s="62"/>
      <c r="I12" s="62"/>
      <c r="J12" s="62"/>
    </row>
    <row r="13" spans="1:10" ht="15.6" customHeight="1" thickTop="1" x14ac:dyDescent="0.25">
      <c r="A13" s="4" t="s">
        <v>12</v>
      </c>
      <c r="B13" s="24" t="s">
        <v>17</v>
      </c>
      <c r="C13" s="63"/>
      <c r="D13" s="26"/>
      <c r="E13" s="25"/>
      <c r="F13" s="19"/>
      <c r="G13" s="14"/>
      <c r="H13" s="14"/>
      <c r="I13" s="14"/>
      <c r="J13" s="15"/>
    </row>
    <row r="14" spans="1:10" ht="15.6" customHeight="1" x14ac:dyDescent="0.25">
      <c r="A14" s="4"/>
      <c r="B14" s="2"/>
      <c r="C14" s="2"/>
      <c r="D14" s="20"/>
      <c r="E14" s="10"/>
      <c r="F14" s="17"/>
      <c r="G14" s="10"/>
      <c r="H14" s="10"/>
      <c r="I14" s="10"/>
      <c r="J14" s="11"/>
    </row>
    <row r="15" spans="1:10" ht="15.6" customHeight="1" thickBot="1" x14ac:dyDescent="0.3">
      <c r="A15" s="5"/>
      <c r="B15" s="6"/>
      <c r="C15" s="6"/>
      <c r="D15" s="21"/>
      <c r="E15" s="12"/>
      <c r="F15" s="18"/>
      <c r="G15" s="12"/>
      <c r="H15" s="12"/>
      <c r="I15" s="12"/>
      <c r="J15" s="13"/>
    </row>
    <row r="16" spans="1:10" ht="15.6" customHeight="1" x14ac:dyDescent="0.25">
      <c r="A16" s="72" t="s">
        <v>13</v>
      </c>
      <c r="B16" s="1" t="s">
        <v>14</v>
      </c>
      <c r="C16" s="48"/>
      <c r="D16" s="49"/>
      <c r="E16" s="48"/>
      <c r="F16" s="34"/>
      <c r="G16" s="52"/>
      <c r="H16" s="48"/>
      <c r="I16" s="48"/>
      <c r="J16" s="48"/>
    </row>
    <row r="17" spans="1:10" ht="15.6" customHeight="1" x14ac:dyDescent="0.25">
      <c r="A17" s="73"/>
      <c r="C17" s="48"/>
      <c r="D17" s="49"/>
      <c r="E17" s="48"/>
      <c r="F17" s="35"/>
      <c r="G17" s="52"/>
      <c r="H17" s="48"/>
      <c r="I17" s="48"/>
      <c r="J17" s="48"/>
    </row>
    <row r="18" spans="1:10" ht="15.6" customHeight="1" x14ac:dyDescent="0.25">
      <c r="A18" s="73"/>
      <c r="B18" s="1" t="s">
        <v>15</v>
      </c>
      <c r="C18" s="48"/>
      <c r="D18" s="49"/>
      <c r="E18" s="48"/>
      <c r="F18" s="35"/>
      <c r="G18" s="52"/>
      <c r="H18" s="48"/>
      <c r="I18" s="48"/>
      <c r="J18" s="48"/>
    </row>
    <row r="19" spans="1:10" ht="15.6" customHeight="1" x14ac:dyDescent="0.25">
      <c r="A19" s="73"/>
      <c r="C19" s="48"/>
      <c r="D19" s="49"/>
      <c r="E19" s="48"/>
      <c r="F19" s="35"/>
      <c r="G19" s="52"/>
      <c r="H19" s="48"/>
      <c r="I19" s="48"/>
      <c r="J19" s="48"/>
    </row>
    <row r="20" spans="1:10" ht="15.6" customHeight="1" x14ac:dyDescent="0.25">
      <c r="A20" s="73"/>
      <c r="B20" s="1" t="s">
        <v>16</v>
      </c>
      <c r="C20" s="48"/>
      <c r="D20" s="49"/>
      <c r="E20" s="48"/>
      <c r="F20" s="35"/>
      <c r="G20" s="52"/>
      <c r="H20" s="48"/>
      <c r="I20" s="48"/>
      <c r="J20" s="48"/>
    </row>
    <row r="21" spans="1:10" ht="15.6" customHeight="1" x14ac:dyDescent="0.25">
      <c r="A21" s="73"/>
      <c r="B21" s="1"/>
      <c r="C21" s="48"/>
      <c r="D21" s="49"/>
      <c r="E21" s="48"/>
      <c r="F21" s="35"/>
      <c r="G21" s="52"/>
      <c r="H21" s="48"/>
      <c r="I21" s="48"/>
      <c r="J21" s="48"/>
    </row>
    <row r="22" spans="1:10" ht="15.6" customHeight="1" x14ac:dyDescent="0.25">
      <c r="A22" s="73"/>
      <c r="B22" s="1" t="s">
        <v>19</v>
      </c>
      <c r="C22" s="48"/>
      <c r="D22" s="49"/>
      <c r="E22" s="48"/>
      <c r="F22" s="35"/>
      <c r="G22" s="52"/>
      <c r="H22" s="48"/>
      <c r="I22" s="48"/>
      <c r="J22" s="48"/>
    </row>
    <row r="23" spans="1:10" ht="15.6" customHeight="1" x14ac:dyDescent="0.25">
      <c r="A23" s="73"/>
      <c r="B23" s="1" t="s">
        <v>19</v>
      </c>
      <c r="C23" s="48"/>
      <c r="D23" s="49"/>
      <c r="E23" s="48"/>
      <c r="F23" s="36"/>
      <c r="G23" s="52"/>
      <c r="H23" s="48"/>
      <c r="I23" s="48"/>
      <c r="J23" s="48"/>
    </row>
    <row r="24" spans="1:10" ht="15.6" customHeight="1" thickBot="1" x14ac:dyDescent="0.3">
      <c r="A24" s="75"/>
      <c r="B24" s="6" t="s">
        <v>23</v>
      </c>
      <c r="C24" s="50"/>
      <c r="D24" s="51"/>
      <c r="E24" s="50"/>
      <c r="F24" s="18"/>
      <c r="G24" s="53"/>
      <c r="H24" s="50"/>
      <c r="I24" s="50"/>
      <c r="J24" s="50"/>
    </row>
  </sheetData>
  <mergeCells count="3">
    <mergeCell ref="B1:D1"/>
    <mergeCell ref="A4:A11"/>
    <mergeCell ref="A16:A24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tabSelected="1" topLeftCell="A4" workbookViewId="0">
      <selection activeCell="D30" sqref="D30"/>
    </sheetView>
  </sheetViews>
  <sheetFormatPr defaultRowHeight="15" x14ac:dyDescent="0.25"/>
  <cols>
    <col min="4" max="4" width="41.5703125" customWidth="1"/>
  </cols>
  <sheetData>
    <row r="1" spans="1:9" ht="15.6" customHeight="1" x14ac:dyDescent="0.25">
      <c r="A1" t="s">
        <v>0</v>
      </c>
      <c r="B1" s="69" t="s">
        <v>53</v>
      </c>
      <c r="C1" s="70"/>
      <c r="D1" s="71"/>
      <c r="E1" t="s">
        <v>18</v>
      </c>
      <c r="F1" s="16"/>
    </row>
    <row r="2" spans="1:9" ht="15.6" customHeight="1" thickBot="1" x14ac:dyDescent="0.3"/>
    <row r="3" spans="1:9" ht="15.6" customHeight="1" thickBot="1" x14ac:dyDescent="0.3">
      <c r="A3" s="7" t="s">
        <v>2</v>
      </c>
      <c r="B3" s="8" t="s">
        <v>3</v>
      </c>
      <c r="C3" s="8" t="s">
        <v>20</v>
      </c>
      <c r="D3" s="8" t="s">
        <v>4</v>
      </c>
      <c r="E3" s="8" t="s">
        <v>21</v>
      </c>
      <c r="F3" s="8" t="s">
        <v>54</v>
      </c>
      <c r="G3" s="8" t="s">
        <v>7</v>
      </c>
      <c r="H3" s="8" t="s">
        <v>8</v>
      </c>
      <c r="I3" s="9" t="s">
        <v>9</v>
      </c>
    </row>
    <row r="4" spans="1:9" ht="15.6" customHeight="1" x14ac:dyDescent="0.25">
      <c r="A4" s="72"/>
      <c r="B4" s="3"/>
      <c r="C4" s="48" t="str">
        <f>"11/2"</f>
        <v>11/2</v>
      </c>
      <c r="D4" s="49" t="s">
        <v>34</v>
      </c>
      <c r="E4" s="48" t="str">
        <f>"250"</f>
        <v>250</v>
      </c>
      <c r="F4" s="52">
        <v>131.11864499999999</v>
      </c>
      <c r="G4" s="48">
        <v>2.46</v>
      </c>
      <c r="H4" s="48">
        <v>5.42</v>
      </c>
      <c r="I4" s="48">
        <v>18.760000000000002</v>
      </c>
    </row>
    <row r="5" spans="1:9" ht="15.6" customHeight="1" x14ac:dyDescent="0.25">
      <c r="A5" s="73"/>
      <c r="B5" s="23"/>
      <c r="C5" s="48" t="str">
        <f>"18/7"</f>
        <v>18/7</v>
      </c>
      <c r="D5" s="49" t="s">
        <v>36</v>
      </c>
      <c r="E5" s="48" t="str">
        <f>"120"</f>
        <v>120</v>
      </c>
      <c r="F5" s="52">
        <v>169.97289230769252</v>
      </c>
      <c r="G5" s="48">
        <v>12.08</v>
      </c>
      <c r="H5" s="48">
        <v>8.49</v>
      </c>
      <c r="I5" s="48">
        <v>11.42</v>
      </c>
    </row>
    <row r="6" spans="1:9" ht="15.6" customHeight="1" x14ac:dyDescent="0.25">
      <c r="A6" s="73"/>
      <c r="B6" s="23"/>
      <c r="C6" s="48" t="str">
        <f>"3/3"</f>
        <v>3/3</v>
      </c>
      <c r="D6" s="49" t="s">
        <v>37</v>
      </c>
      <c r="E6" s="56">
        <v>180</v>
      </c>
      <c r="F6" s="52">
        <v>159.1</v>
      </c>
      <c r="G6" s="48">
        <v>3.73</v>
      </c>
      <c r="H6" s="48">
        <v>4.4000000000000004</v>
      </c>
      <c r="I6" s="48">
        <v>26.49</v>
      </c>
    </row>
    <row r="7" spans="1:9" ht="15.6" customHeight="1" x14ac:dyDescent="0.25">
      <c r="A7" s="73"/>
      <c r="B7" s="23"/>
      <c r="C7" s="48" t="str">
        <f>"11/4"</f>
        <v>11/4</v>
      </c>
      <c r="D7" s="49" t="s">
        <v>25</v>
      </c>
      <c r="E7" s="48" t="str">
        <f>"200"</f>
        <v>200</v>
      </c>
      <c r="F7" s="52">
        <v>214.26166599999999</v>
      </c>
      <c r="G7" s="48">
        <v>6.54</v>
      </c>
      <c r="H7" s="48">
        <v>6.6</v>
      </c>
      <c r="I7" s="48">
        <v>32.56</v>
      </c>
    </row>
    <row r="8" spans="1:9" ht="15.6" customHeight="1" x14ac:dyDescent="0.25">
      <c r="A8" s="73"/>
      <c r="B8" s="23"/>
      <c r="C8" s="48" t="str">
        <f>"13/5"</f>
        <v>13/5</v>
      </c>
      <c r="D8" s="49" t="s">
        <v>26</v>
      </c>
      <c r="E8" s="48" t="str">
        <f>"80"</f>
        <v>80</v>
      </c>
      <c r="F8" s="52">
        <v>163.1259312</v>
      </c>
      <c r="G8" s="48">
        <v>10.63</v>
      </c>
      <c r="H8" s="48">
        <v>9.1199999999999992</v>
      </c>
      <c r="I8" s="48">
        <v>9.59</v>
      </c>
    </row>
    <row r="9" spans="1:9" ht="15.6" customHeight="1" x14ac:dyDescent="0.25">
      <c r="A9" s="73"/>
      <c r="B9" s="23"/>
      <c r="C9" s="48" t="str">
        <f>"-"</f>
        <v>-</v>
      </c>
      <c r="D9" s="49" t="s">
        <v>27</v>
      </c>
      <c r="E9" s="48" t="str">
        <f>"10"</f>
        <v>10</v>
      </c>
      <c r="F9" s="52">
        <v>31.74</v>
      </c>
      <c r="G9" s="48">
        <v>0.72</v>
      </c>
      <c r="H9" s="48">
        <v>0.85</v>
      </c>
      <c r="I9" s="48">
        <v>5.55</v>
      </c>
    </row>
    <row r="10" spans="1:9" ht="15.6" customHeight="1" x14ac:dyDescent="0.25">
      <c r="A10" s="73"/>
      <c r="B10" s="23"/>
      <c r="C10" s="48" t="str">
        <f>"27/10"</f>
        <v>27/10</v>
      </c>
      <c r="D10" s="49" t="s">
        <v>28</v>
      </c>
      <c r="E10" s="48" t="str">
        <f>"180"</f>
        <v>180</v>
      </c>
      <c r="F10" s="52">
        <v>17.297524800000001</v>
      </c>
      <c r="G10" s="48">
        <v>7.0000000000000007E-2</v>
      </c>
      <c r="H10" s="48">
        <v>0.02</v>
      </c>
      <c r="I10" s="48">
        <v>4.45</v>
      </c>
    </row>
    <row r="11" spans="1:9" ht="15.6" customHeight="1" x14ac:dyDescent="0.25">
      <c r="A11" s="73"/>
      <c r="B11" s="23"/>
      <c r="C11" s="37" t="str">
        <f>"-"</f>
        <v>-</v>
      </c>
      <c r="D11" s="38" t="s">
        <v>22</v>
      </c>
      <c r="E11" s="64">
        <v>30</v>
      </c>
      <c r="F11" s="52">
        <v>67.17</v>
      </c>
      <c r="G11" s="48">
        <v>1.98</v>
      </c>
      <c r="H11" s="48">
        <v>0.2</v>
      </c>
      <c r="I11" s="48">
        <v>14.07</v>
      </c>
    </row>
    <row r="12" spans="1:9" ht="15.6" customHeight="1" x14ac:dyDescent="0.25">
      <c r="A12" s="73"/>
      <c r="B12" s="23"/>
      <c r="C12" s="37" t="str">
        <f>"-"</f>
        <v>-</v>
      </c>
      <c r="D12" s="38" t="s">
        <v>32</v>
      </c>
      <c r="E12" s="64">
        <v>30</v>
      </c>
      <c r="F12" s="52">
        <v>77.349999999999994</v>
      </c>
      <c r="G12" s="48">
        <v>2.64</v>
      </c>
      <c r="H12" s="48">
        <v>0.48</v>
      </c>
      <c r="I12" s="48">
        <v>16.68</v>
      </c>
    </row>
    <row r="13" spans="1:9" ht="15.6" customHeight="1" x14ac:dyDescent="0.25">
      <c r="A13" s="73"/>
      <c r="B13" s="23"/>
      <c r="C13" s="37"/>
      <c r="D13" s="38" t="s">
        <v>55</v>
      </c>
      <c r="E13" s="39" t="str">
        <f>"200"</f>
        <v>200</v>
      </c>
      <c r="F13" s="39">
        <v>80</v>
      </c>
      <c r="G13" s="39">
        <v>1</v>
      </c>
      <c r="H13" s="39">
        <v>0.2</v>
      </c>
      <c r="I13" s="39">
        <v>20</v>
      </c>
    </row>
    <row r="14" spans="1:9" ht="15.6" customHeight="1" x14ac:dyDescent="0.25">
      <c r="A14" s="73"/>
      <c r="B14" s="23"/>
      <c r="C14" s="76">
        <v>365</v>
      </c>
      <c r="D14" s="38" t="s">
        <v>64</v>
      </c>
      <c r="E14" s="64">
        <v>100</v>
      </c>
      <c r="F14" s="39">
        <v>438</v>
      </c>
      <c r="G14" s="39">
        <v>7.4</v>
      </c>
      <c r="H14" s="39">
        <v>23.3</v>
      </c>
      <c r="I14" s="39">
        <v>49.3</v>
      </c>
    </row>
    <row r="15" spans="1:9" ht="15.6" customHeight="1" x14ac:dyDescent="0.25">
      <c r="A15" s="73"/>
      <c r="B15" s="23"/>
      <c r="C15" s="37" t="s">
        <v>65</v>
      </c>
      <c r="D15" s="38" t="s">
        <v>56</v>
      </c>
      <c r="E15" s="64">
        <v>100</v>
      </c>
      <c r="F15" s="39">
        <v>376</v>
      </c>
      <c r="G15" s="39">
        <v>14.2</v>
      </c>
      <c r="H15" s="39">
        <v>22.9</v>
      </c>
      <c r="I15" s="39">
        <v>27.4</v>
      </c>
    </row>
    <row r="16" spans="1:9" ht="15.6" customHeight="1" x14ac:dyDescent="0.25">
      <c r="A16" s="73"/>
      <c r="B16" s="23"/>
      <c r="C16" s="37" t="str">
        <f>"22/12"</f>
        <v>22/12</v>
      </c>
      <c r="D16" s="38" t="s">
        <v>57</v>
      </c>
      <c r="E16" s="64">
        <v>100</v>
      </c>
      <c r="F16" s="39">
        <v>183</v>
      </c>
      <c r="G16" s="39">
        <v>5.3</v>
      </c>
      <c r="H16" s="39">
        <v>4.9000000000000004</v>
      </c>
      <c r="I16" s="39">
        <v>28.4</v>
      </c>
    </row>
    <row r="17" spans="1:9" ht="15.6" customHeight="1" x14ac:dyDescent="0.25">
      <c r="A17" s="73"/>
      <c r="B17" s="23"/>
      <c r="C17" s="37" t="str">
        <f>"17/12"</f>
        <v>17/12</v>
      </c>
      <c r="D17" s="38" t="s">
        <v>66</v>
      </c>
      <c r="E17" s="64">
        <v>100</v>
      </c>
      <c r="F17" s="39">
        <v>340</v>
      </c>
      <c r="G17" s="39">
        <v>7.7</v>
      </c>
      <c r="H17" s="39">
        <v>7.4</v>
      </c>
      <c r="I17" s="39">
        <v>59.9</v>
      </c>
    </row>
    <row r="18" spans="1:9" ht="15.6" customHeight="1" x14ac:dyDescent="0.25">
      <c r="A18" s="73"/>
      <c r="B18" s="1"/>
      <c r="C18" s="37" t="str">
        <f>"25/12"</f>
        <v>25/12</v>
      </c>
      <c r="D18" s="38" t="s">
        <v>58</v>
      </c>
      <c r="E18" s="64">
        <v>100</v>
      </c>
      <c r="F18" s="39">
        <v>257</v>
      </c>
      <c r="G18" s="39">
        <v>8.6</v>
      </c>
      <c r="H18" s="39">
        <v>3.5</v>
      </c>
      <c r="I18" s="39">
        <v>46.5</v>
      </c>
    </row>
    <row r="19" spans="1:9" ht="15.6" customHeight="1" x14ac:dyDescent="0.25">
      <c r="A19" s="73"/>
      <c r="B19" s="1"/>
      <c r="C19" s="76">
        <v>412</v>
      </c>
      <c r="D19" s="45" t="s">
        <v>59</v>
      </c>
      <c r="E19" s="65">
        <v>100</v>
      </c>
      <c r="F19" s="46">
        <v>297</v>
      </c>
      <c r="G19" s="46">
        <v>11.1</v>
      </c>
      <c r="H19" s="46">
        <v>14.1</v>
      </c>
      <c r="I19" s="46">
        <v>30</v>
      </c>
    </row>
    <row r="20" spans="1:9" ht="15.6" customHeight="1" x14ac:dyDescent="0.25">
      <c r="A20" s="73"/>
      <c r="B20" s="47"/>
      <c r="C20" s="77" t="str">
        <f>"15/12"</f>
        <v>15/12</v>
      </c>
      <c r="D20" s="38" t="s">
        <v>67</v>
      </c>
      <c r="E20" s="64">
        <v>100</v>
      </c>
      <c r="F20" s="39">
        <v>272</v>
      </c>
      <c r="G20" s="39">
        <v>8.5</v>
      </c>
      <c r="H20" s="39">
        <v>1.6</v>
      </c>
      <c r="I20" s="39">
        <v>53.8</v>
      </c>
    </row>
    <row r="21" spans="1:9" ht="15.6" customHeight="1" x14ac:dyDescent="0.25">
      <c r="A21" s="74"/>
      <c r="B21" s="31"/>
      <c r="C21" s="78" t="str">
        <f>"07/12"</f>
        <v>07/12</v>
      </c>
      <c r="D21" s="38" t="s">
        <v>68</v>
      </c>
      <c r="E21" s="64">
        <v>100</v>
      </c>
      <c r="F21" s="39">
        <v>301</v>
      </c>
      <c r="G21" s="39">
        <v>7.4</v>
      </c>
      <c r="H21" s="39">
        <v>8.6</v>
      </c>
      <c r="I21" s="39">
        <v>47.1</v>
      </c>
    </row>
    <row r="22" spans="1:9" ht="15.6" customHeight="1" x14ac:dyDescent="0.25">
      <c r="A22" s="66"/>
      <c r="B22" s="67"/>
      <c r="C22" s="78" t="str">
        <f>"18/12"</f>
        <v>18/12</v>
      </c>
      <c r="D22" s="38" t="s">
        <v>69</v>
      </c>
      <c r="E22" s="64">
        <v>100</v>
      </c>
      <c r="F22" s="39">
        <v>192</v>
      </c>
      <c r="G22" s="39">
        <v>5.7</v>
      </c>
      <c r="H22" s="39">
        <v>6</v>
      </c>
      <c r="I22" s="39">
        <v>27.4</v>
      </c>
    </row>
    <row r="23" spans="1:9" ht="15.6" customHeight="1" x14ac:dyDescent="0.25">
      <c r="A23" s="66"/>
      <c r="B23" s="67"/>
      <c r="C23" s="78" t="str">
        <f>"05/12"</f>
        <v>05/12</v>
      </c>
      <c r="D23" s="38" t="s">
        <v>70</v>
      </c>
      <c r="E23" s="64">
        <v>100</v>
      </c>
      <c r="F23" s="39">
        <v>299</v>
      </c>
      <c r="G23" s="39">
        <v>14</v>
      </c>
      <c r="H23" s="39">
        <v>12.5</v>
      </c>
      <c r="I23" s="39">
        <v>31.3</v>
      </c>
    </row>
    <row r="24" spans="1:9" ht="15.6" customHeight="1" x14ac:dyDescent="0.25">
      <c r="A24" s="66"/>
      <c r="B24" s="67"/>
      <c r="C24" s="37"/>
      <c r="D24" s="38" t="s">
        <v>60</v>
      </c>
      <c r="E24" s="64">
        <v>85</v>
      </c>
      <c r="F24" s="39">
        <v>446.25</v>
      </c>
      <c r="G24" s="39">
        <v>4.59</v>
      </c>
      <c r="H24" s="39">
        <v>30.01</v>
      </c>
      <c r="I24" s="39">
        <v>48.03</v>
      </c>
    </row>
    <row r="25" spans="1:9" ht="15.6" customHeight="1" x14ac:dyDescent="0.25">
      <c r="A25" s="66"/>
      <c r="B25" s="67"/>
      <c r="C25" s="37"/>
      <c r="D25" s="38" t="s">
        <v>61</v>
      </c>
      <c r="E25" s="64">
        <v>38</v>
      </c>
      <c r="F25" s="39">
        <v>201.4</v>
      </c>
      <c r="G25" s="39">
        <v>1.94</v>
      </c>
      <c r="H25" s="39">
        <v>12.24</v>
      </c>
      <c r="I25" s="39">
        <v>20.86</v>
      </c>
    </row>
    <row r="26" spans="1:9" ht="15.6" customHeight="1" x14ac:dyDescent="0.25">
      <c r="A26" s="66"/>
      <c r="B26" s="67"/>
      <c r="C26" s="37"/>
      <c r="D26" s="38" t="s">
        <v>62</v>
      </c>
      <c r="E26" s="64">
        <v>30</v>
      </c>
      <c r="F26" s="39">
        <v>129</v>
      </c>
      <c r="G26" s="39">
        <v>1.3</v>
      </c>
      <c r="H26" s="39">
        <v>5.4</v>
      </c>
      <c r="I26" s="39">
        <v>18.899999999999999</v>
      </c>
    </row>
    <row r="27" spans="1:9" ht="15.6" customHeight="1" x14ac:dyDescent="0.25">
      <c r="A27" s="66"/>
      <c r="B27" s="67"/>
      <c r="C27" s="37"/>
      <c r="D27" s="38" t="s">
        <v>63</v>
      </c>
      <c r="E27" s="64">
        <v>30</v>
      </c>
      <c r="F27" s="39">
        <v>156</v>
      </c>
      <c r="G27" s="39">
        <v>1.05</v>
      </c>
      <c r="H27" s="39">
        <v>9</v>
      </c>
      <c r="I27" s="39">
        <v>17.399999999999999</v>
      </c>
    </row>
    <row r="28" spans="1:9" ht="15.6" customHeight="1" x14ac:dyDescent="0.25">
      <c r="A28" s="66"/>
      <c r="B28" s="67"/>
      <c r="C28" s="37"/>
      <c r="D28" s="38"/>
      <c r="E28" s="64"/>
      <c r="F28" s="39"/>
      <c r="G28" s="39"/>
      <c r="H28" s="39"/>
      <c r="I28" s="39"/>
    </row>
    <row r="29" spans="1:9" ht="15.6" customHeight="1" thickBot="1" x14ac:dyDescent="0.3">
      <c r="A29" s="33"/>
      <c r="B29" s="32"/>
      <c r="C29" s="40"/>
      <c r="D29" s="41"/>
      <c r="E29" s="68"/>
      <c r="F29" s="42"/>
      <c r="G29" s="42"/>
      <c r="H29" s="42"/>
      <c r="I29" s="42"/>
    </row>
    <row r="30" spans="1:9" ht="15.75" thickTop="1" x14ac:dyDescent="0.25"/>
  </sheetData>
  <mergeCells count="2">
    <mergeCell ref="B1:D1"/>
    <mergeCell ref="A4:A2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1-4класс</vt:lpstr>
      <vt:lpstr>5-11 класс</vt:lpstr>
      <vt:lpstr>1-4 ОВЗ</vt:lpstr>
      <vt:lpstr>5-11 ОВЗ</vt:lpstr>
      <vt:lpstr>5-11(сахарн.диабет)</vt:lpstr>
      <vt:lpstr>1-4 (аллергия)</vt:lpstr>
      <vt:lpstr>Доп.питание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nt196196@outlook.com</cp:lastModifiedBy>
  <cp:lastPrinted>2022-01-21T07:34:20Z</cp:lastPrinted>
  <dcterms:created xsi:type="dcterms:W3CDTF">2015-06-05T18:19:34Z</dcterms:created>
  <dcterms:modified xsi:type="dcterms:W3CDTF">2025-04-11T08:06:36Z</dcterms:modified>
</cp:coreProperties>
</file>