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5г\"/>
    </mc:Choice>
  </mc:AlternateContent>
  <bookViews>
    <workbookView xWindow="-105" yWindow="-105" windowWidth="19425" windowHeight="10425" firstSheet="1" activeTab="6"/>
  </bookViews>
  <sheets>
    <sheet name="1-4 класс" sheetId="1" r:id="rId1"/>
    <sheet name="5-11 класс" sheetId="2" r:id="rId2"/>
    <sheet name="1-4 ОВЗ" sheetId="3" r:id="rId3"/>
    <sheet name="5-11 ОВЗ" sheetId="4" r:id="rId4"/>
    <sheet name="Аллергия" sheetId="6" r:id="rId5"/>
    <sheet name="Сахарный диабет" sheetId="7" r:id="rId6"/>
    <sheet name="доп.питание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5" l="1"/>
  <c r="C20" i="5"/>
  <c r="C19" i="5"/>
  <c r="C18" i="5"/>
  <c r="C16" i="5"/>
  <c r="C15" i="5"/>
  <c r="C14" i="5"/>
  <c r="E11" i="5"/>
  <c r="E10" i="5"/>
  <c r="E9" i="5"/>
  <c r="E7" i="5" l="1"/>
  <c r="C7" i="5"/>
  <c r="E5" i="5"/>
  <c r="C5" i="5"/>
  <c r="E4" i="5"/>
  <c r="C4" i="5"/>
  <c r="C21" i="4"/>
  <c r="E20" i="4"/>
  <c r="C20" i="4"/>
  <c r="E19" i="4"/>
  <c r="C19" i="4"/>
  <c r="E18" i="4"/>
  <c r="C18" i="4"/>
  <c r="E16" i="4"/>
  <c r="C16" i="4"/>
  <c r="E15" i="4"/>
  <c r="C15" i="4"/>
  <c r="E8" i="4"/>
  <c r="C8" i="4"/>
  <c r="E5" i="4"/>
  <c r="C5" i="4"/>
  <c r="E4" i="4"/>
  <c r="C4" i="4"/>
  <c r="C22" i="3" l="1"/>
  <c r="E21" i="3"/>
  <c r="C21" i="3"/>
  <c r="E20" i="3"/>
  <c r="C20" i="3"/>
  <c r="E19" i="3"/>
  <c r="C19" i="3"/>
  <c r="E17" i="3"/>
  <c r="C17" i="3"/>
  <c r="E16" i="3"/>
  <c r="C16" i="3"/>
  <c r="E8" i="3"/>
  <c r="C8" i="3"/>
  <c r="E4" i="3"/>
  <c r="C4" i="3"/>
  <c r="E9" i="1" l="1"/>
  <c r="C9" i="1"/>
  <c r="E8" i="1"/>
  <c r="C8" i="1"/>
  <c r="E7" i="1"/>
  <c r="C7" i="1"/>
  <c r="E6" i="1"/>
  <c r="C6" i="1"/>
  <c r="E4" i="1"/>
  <c r="C4" i="1"/>
  <c r="C23" i="7" l="1"/>
  <c r="C22" i="7"/>
  <c r="E21" i="7"/>
  <c r="E20" i="7"/>
  <c r="C19" i="7"/>
  <c r="C18" i="7"/>
  <c r="E17" i="7"/>
  <c r="C17" i="7"/>
  <c r="C16" i="7"/>
  <c r="E15" i="7"/>
  <c r="C15" i="7"/>
  <c r="C9" i="7"/>
  <c r="C8" i="7"/>
  <c r="C7" i="7"/>
  <c r="E6" i="7"/>
  <c r="C6" i="7"/>
  <c r="C5" i="7"/>
  <c r="E4" i="7"/>
  <c r="C4" i="7"/>
  <c r="C12" i="6" l="1"/>
  <c r="E9" i="6"/>
  <c r="C9" i="6"/>
  <c r="E8" i="6"/>
  <c r="C8" i="6"/>
  <c r="E7" i="6"/>
  <c r="C7" i="6"/>
  <c r="C5" i="6"/>
  <c r="E4" i="6"/>
  <c r="C4" i="6"/>
  <c r="C22" i="4" l="1"/>
  <c r="C9" i="4"/>
  <c r="C10" i="5" l="1"/>
  <c r="C9" i="5"/>
  <c r="C23" i="3" l="1"/>
  <c r="C11" i="2" l="1"/>
  <c r="E8" i="2"/>
  <c r="C8" i="2"/>
  <c r="C7" i="2"/>
  <c r="E6" i="2"/>
  <c r="C6" i="2"/>
  <c r="C5" i="2"/>
  <c r="E4" i="2"/>
  <c r="C4" i="2"/>
  <c r="C11" i="1" l="1"/>
</calcChain>
</file>

<file path=xl/sharedStrings.xml><?xml version="1.0" encoding="utf-8"?>
<sst xmlns="http://schemas.openxmlformats.org/spreadsheetml/2006/main" count="271" uniqueCount="70">
  <si>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</si>
  <si>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</si>
  <si>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</si>
  <si>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</si>
  <si>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</si>
  <si>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</si>
  <si>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</si>
  <si>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</si>
  <si>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</si>
  <si>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</si>
  <si>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</si>
  <si>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</si>
  <si>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</si>
  <si>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</si>
  <si>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</si>
  <si>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</si>
  <si>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</si>
  <si>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</si>
  <si>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</si>
  <si>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</si>
  <si>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</si>
  <si>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</si>
  <si>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</si>
  <si>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</si>
  <si>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</si>
  <si>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</si>
  <si>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</si>
  <si>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</si>
  <si>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Чай с лимоном (вариант 2)</t>
  </si>
  <si>
    <t>Фрукты</t>
  </si>
  <si>
    <t>гор.напиток</t>
  </si>
  <si>
    <t>Свекла, тушенная в сметанном соусе</t>
  </si>
  <si>
    <t>МБОУ СОШ №19 7-10 лет</t>
  </si>
  <si>
    <t>МБОУ СОШ  № 19 11 и ст</t>
  </si>
  <si>
    <t>МБОУ СОШ № 19 ДОВЗ 7-10 лет</t>
  </si>
  <si>
    <t>Каша геркулесовая молочная с маслом сливочным</t>
  </si>
  <si>
    <t>Сыр (порциями)</t>
  </si>
  <si>
    <t>Суп из овощей со сметаной</t>
  </si>
  <si>
    <t>Мясо кур отварное</t>
  </si>
  <si>
    <t>Сок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</si>
  <si>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</si>
  <si>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</si>
  <si>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</si>
  <si>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</si>
  <si>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</si>
  <si>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</si>
  <si>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</si>
  <si>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</si>
  <si>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</si>
  <si>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</si>
  <si>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МБОУ СОШ № 19 ДОВЗ 12 и ст</t>
  </si>
  <si>
    <t xml:space="preserve">МБОУ СОШ №19 </t>
  </si>
  <si>
    <t>Яблоко</t>
  </si>
  <si>
    <t>МБОУ СОШ № 19 5-11 Сахарный диабет</t>
  </si>
  <si>
    <t>Каша геркулесовая молочная с маслом сливочным без сахара</t>
  </si>
  <si>
    <t>Чай с лимоном без сахара</t>
  </si>
  <si>
    <t>Масло сливочное</t>
  </si>
  <si>
    <t>54-1гн-2020</t>
  </si>
  <si>
    <t>Чай без сахара</t>
  </si>
  <si>
    <t>46/3</t>
  </si>
  <si>
    <t>4/13</t>
  </si>
  <si>
    <t>29/10</t>
  </si>
  <si>
    <t>-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</si>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</sst>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3" fillId="0" borderId="24" xfId="0" applyFont="1" applyBorder="1" applyAlignment="1">
      <alignment wrapText="1"/>
    </xf>
    <xf numFmtId="0" fontId="3" fillId="0" borderId="24" xfId="0" applyNumberFormat="1" applyFont="1" applyBorder="1" applyAlignment="1">
      <alignment horizontal="left"/>
    </xf>
    <xf numFmtId="2" fontId="3" fillId="0" borderId="24" xfId="0" applyNumberFormat="1" applyFont="1" applyBorder="1"/>
    <xf numFmtId="0" fontId="3" fillId="0" borderId="1" xfId="0" applyFont="1" applyBorder="1"/>
    <xf numFmtId="2" fontId="0" fillId="3" borderId="9" xfId="0" applyNumberFormat="1" applyFill="1" applyBorder="1" applyProtection="1">
      <protection locked="0"/>
    </xf>
    <xf numFmtId="1" fontId="3" fillId="0" borderId="16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3" borderId="26" xfId="0" applyFill="1" applyBorder="1" applyProtection="1">
      <protection locked="0"/>
    </xf>
    <xf numFmtId="1" fontId="3" fillId="0" borderId="24" xfId="0" applyNumberFormat="1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2" fontId="3" fillId="3" borderId="16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2" fontId="3" fillId="3" borderId="1" xfId="0" applyNumberFormat="1" applyFont="1" applyFill="1" applyBorder="1"/>
    <xf numFmtId="2" fontId="1" fillId="3" borderId="1" xfId="0" applyNumberFormat="1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2" fontId="1" fillId="3" borderId="16" xfId="0" applyNumberFormat="1" applyFont="1" applyFill="1" applyBorder="1"/>
    <xf numFmtId="1" fontId="1" fillId="3" borderId="16" xfId="0" applyNumberFormat="1" applyFont="1" applyFill="1" applyBorder="1" applyAlignment="1">
      <alignment horizontal="left"/>
    </xf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1" fillId="0" borderId="1" xfId="0" applyNumberFormat="1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92" t="s">
        <v>32</v>
      </c>
      <c r="C1" s="93"/>
      <c r="D1" s="94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95" t="s">
        <v>10</v>
      </c>
      <c r="B4" s="3" t="s">
        <v>11</v>
      </c>
      <c r="C4" s="69" t="str">
        <f>"11/8"</f>
        <v>11/8</v>
      </c>
      <c r="D4" s="70" t="s">
        <v>26</v>
      </c>
      <c r="E4" s="71" t="str">
        <f>"90"</f>
        <v>90</v>
      </c>
      <c r="F4" s="33">
        <v>58.11</v>
      </c>
      <c r="G4" s="71">
        <v>130.085567325</v>
      </c>
      <c r="H4" s="71">
        <v>12.58</v>
      </c>
      <c r="I4" s="71">
        <v>6.82</v>
      </c>
      <c r="J4" s="71">
        <v>4.66</v>
      </c>
    </row>
    <row r="5" spans="1:13" ht="15.75" x14ac:dyDescent="0.25">
      <c r="A5" s="96"/>
      <c r="B5" s="25" t="s">
        <v>16</v>
      </c>
      <c r="C5" s="72" t="s">
        <v>59</v>
      </c>
      <c r="D5" s="73" t="s">
        <v>27</v>
      </c>
      <c r="E5" s="74">
        <v>150</v>
      </c>
      <c r="F5" s="34">
        <v>15.95</v>
      </c>
      <c r="G5" s="78">
        <v>183.94017449999998</v>
      </c>
      <c r="H5" s="78">
        <v>5.3</v>
      </c>
      <c r="I5" s="78">
        <v>2.98</v>
      </c>
      <c r="J5" s="78">
        <v>34.11</v>
      </c>
    </row>
    <row r="6" spans="1:13" ht="15.75" x14ac:dyDescent="0.25">
      <c r="A6" s="96"/>
      <c r="B6" s="25" t="s">
        <v>30</v>
      </c>
      <c r="C6" s="69" t="str">
        <f>"29/10"</f>
        <v>29/10</v>
      </c>
      <c r="D6" s="70" t="s">
        <v>28</v>
      </c>
      <c r="E6" s="71" t="str">
        <f>"180"</f>
        <v>180</v>
      </c>
      <c r="F6" s="35">
        <v>9</v>
      </c>
      <c r="G6" s="71">
        <v>18.47728273170733</v>
      </c>
      <c r="H6" s="71">
        <v>0.11</v>
      </c>
      <c r="I6" s="71">
        <v>0.02</v>
      </c>
      <c r="J6" s="71">
        <v>4.5599999999999996</v>
      </c>
    </row>
    <row r="7" spans="1:13" ht="16.5" thickBot="1" x14ac:dyDescent="0.3">
      <c r="A7" s="96"/>
      <c r="B7" s="25" t="s">
        <v>19</v>
      </c>
      <c r="C7" s="69" t="str">
        <f>"-"</f>
        <v>-</v>
      </c>
      <c r="D7" s="70" t="s">
        <v>22</v>
      </c>
      <c r="E7" s="71" t="str">
        <f>"30"</f>
        <v>30</v>
      </c>
      <c r="F7" s="35">
        <v>3.28</v>
      </c>
      <c r="G7" s="71">
        <v>67.170299999999997</v>
      </c>
      <c r="H7" s="71">
        <v>1.98</v>
      </c>
      <c r="I7" s="71">
        <v>0.2</v>
      </c>
      <c r="J7" s="71">
        <v>14.07</v>
      </c>
    </row>
    <row r="8" spans="1:13" ht="15.75" x14ac:dyDescent="0.25">
      <c r="A8" s="96"/>
      <c r="B8" s="3" t="s">
        <v>19</v>
      </c>
      <c r="C8" s="69" t="str">
        <f>"-"</f>
        <v>-</v>
      </c>
      <c r="D8" s="70" t="s">
        <v>24</v>
      </c>
      <c r="E8" s="71" t="str">
        <f>"30"</f>
        <v>30</v>
      </c>
      <c r="F8" s="35">
        <v>3.28</v>
      </c>
      <c r="G8" s="71">
        <v>58.013999999999996</v>
      </c>
      <c r="H8" s="71">
        <v>1.98</v>
      </c>
      <c r="I8" s="71">
        <v>0.36</v>
      </c>
      <c r="J8" s="71">
        <v>12.51</v>
      </c>
    </row>
    <row r="9" spans="1:13" ht="15.75" x14ac:dyDescent="0.25">
      <c r="A9" s="96"/>
      <c r="B9" s="49"/>
      <c r="C9" s="75" t="str">
        <f>"-"</f>
        <v>-</v>
      </c>
      <c r="D9" s="76" t="s">
        <v>29</v>
      </c>
      <c r="E9" s="77" t="str">
        <f>"100"</f>
        <v>100</v>
      </c>
      <c r="F9" s="51">
        <v>28</v>
      </c>
      <c r="G9" s="77">
        <v>48.68</v>
      </c>
      <c r="H9" s="77">
        <v>0.4</v>
      </c>
      <c r="I9" s="77">
        <v>0.4</v>
      </c>
      <c r="J9" s="77">
        <v>11.6</v>
      </c>
    </row>
    <row r="10" spans="1:13" ht="15.75" x14ac:dyDescent="0.25">
      <c r="A10" s="96"/>
      <c r="B10" s="49"/>
      <c r="C10" s="44"/>
      <c r="D10" s="55"/>
      <c r="E10" s="56"/>
      <c r="F10" s="35"/>
      <c r="G10" s="57"/>
      <c r="H10" s="57"/>
      <c r="I10" s="57"/>
      <c r="J10" s="57"/>
    </row>
    <row r="11" spans="1:13" ht="16.5" thickBot="1" x14ac:dyDescent="0.3">
      <c r="A11" s="97"/>
      <c r="B11" s="37"/>
      <c r="C11" s="47" t="str">
        <f>"-"</f>
        <v>-</v>
      </c>
      <c r="D11" s="55"/>
      <c r="E11" s="56"/>
      <c r="F11" s="35"/>
      <c r="G11" s="57"/>
      <c r="H11" s="57"/>
      <c r="I11" s="57"/>
      <c r="J11" s="57"/>
      <c r="L11" s="48"/>
      <c r="M11" s="48"/>
    </row>
    <row r="12" spans="1:13" ht="17.25" thickTop="1" thickBot="1" x14ac:dyDescent="0.3">
      <c r="A12" s="40"/>
      <c r="B12" s="39"/>
      <c r="C12" s="47"/>
      <c r="D12" s="52"/>
      <c r="E12" s="53"/>
      <c r="F12" s="36"/>
      <c r="G12" s="54"/>
      <c r="H12" s="54"/>
      <c r="I12" s="54"/>
      <c r="J12" s="54"/>
    </row>
    <row r="13" spans="1:13" ht="16.5" thickTop="1" x14ac:dyDescent="0.25">
      <c r="A13" s="4" t="s">
        <v>12</v>
      </c>
      <c r="B13" s="27" t="s">
        <v>17</v>
      </c>
      <c r="C13" s="38"/>
      <c r="D13" s="29"/>
      <c r="E13" s="28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95" t="s">
        <v>13</v>
      </c>
      <c r="B16" s="1" t="s">
        <v>14</v>
      </c>
      <c r="C16" s="23"/>
      <c r="D16" s="24"/>
      <c r="E16" s="23"/>
      <c r="F16" s="41"/>
      <c r="G16" s="30"/>
      <c r="H16" s="23"/>
      <c r="I16" s="23"/>
      <c r="J16" s="23"/>
    </row>
    <row r="17" spans="1:10" ht="15.75" x14ac:dyDescent="0.25">
      <c r="A17" s="96"/>
      <c r="C17" s="23"/>
      <c r="D17" s="24"/>
      <c r="E17" s="23"/>
      <c r="F17" s="42"/>
      <c r="G17" s="30"/>
      <c r="H17" s="23"/>
      <c r="I17" s="23"/>
      <c r="J17" s="23"/>
    </row>
    <row r="18" spans="1:10" ht="15.75" x14ac:dyDescent="0.25">
      <c r="A18" s="96"/>
      <c r="B18" s="1" t="s">
        <v>15</v>
      </c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96"/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96"/>
      <c r="B20" s="1" t="s">
        <v>16</v>
      </c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96"/>
      <c r="B21" s="1"/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96"/>
      <c r="B22" s="1" t="s">
        <v>19</v>
      </c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96"/>
      <c r="B23" s="1" t="s">
        <v>19</v>
      </c>
      <c r="C23" s="23"/>
      <c r="D23" s="24"/>
      <c r="E23" s="23"/>
      <c r="F23" s="43"/>
      <c r="G23" s="30"/>
      <c r="H23" s="23"/>
      <c r="I23" s="23"/>
      <c r="J23" s="23"/>
    </row>
    <row r="24" spans="1:10" ht="16.5" thickBot="1" x14ac:dyDescent="0.3">
      <c r="A24" s="98"/>
      <c r="B24" s="6" t="s">
        <v>23</v>
      </c>
      <c r="C24" s="26"/>
      <c r="D24" s="32"/>
      <c r="E24" s="26"/>
      <c r="F24" s="18"/>
      <c r="G24" s="31"/>
      <c r="H24" s="26"/>
      <c r="I24" s="26"/>
      <c r="J24" s="26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2" sqref="D12"/>
    </sheetView>
  </sheetViews>
  <sheetFormatPr defaultRowHeight="15" x14ac:dyDescent="0.25"/>
  <cols>
    <col min="4" max="4" width="37" customWidth="1"/>
  </cols>
  <sheetData>
    <row r="1" spans="1:10" ht="15.6" customHeight="1" x14ac:dyDescent="0.25">
      <c r="A1" t="s">
        <v>0</v>
      </c>
      <c r="B1" s="92" t="s">
        <v>33</v>
      </c>
      <c r="C1" s="93"/>
      <c r="D1" s="94"/>
      <c r="E1" t="s">
        <v>18</v>
      </c>
      <c r="F1" s="16"/>
      <c r="I1" t="s">
        <v>1</v>
      </c>
      <c r="J1" s="22" t="s">
        <v>25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5" t="s">
        <v>10</v>
      </c>
      <c r="B4" s="3" t="s">
        <v>11</v>
      </c>
      <c r="C4" s="44" t="str">
        <f>"11/8"</f>
        <v>11/8</v>
      </c>
      <c r="D4" s="45" t="s">
        <v>26</v>
      </c>
      <c r="E4" s="46" t="str">
        <f>"100"</f>
        <v>100</v>
      </c>
      <c r="F4" s="33">
        <v>64.56</v>
      </c>
      <c r="G4" s="46">
        <v>144.53951924999987</v>
      </c>
      <c r="H4" s="46">
        <v>13.98</v>
      </c>
      <c r="I4" s="46">
        <v>7.58</v>
      </c>
      <c r="J4" s="46">
        <v>5.18</v>
      </c>
    </row>
    <row r="5" spans="1:10" ht="15.6" customHeight="1" x14ac:dyDescent="0.25">
      <c r="A5" s="96"/>
      <c r="B5" s="25" t="s">
        <v>16</v>
      </c>
      <c r="C5" s="44" t="str">
        <f>"46/3"</f>
        <v>46/3</v>
      </c>
      <c r="D5" s="45" t="s">
        <v>27</v>
      </c>
      <c r="E5" s="50">
        <v>180</v>
      </c>
      <c r="F5" s="34">
        <v>19.14</v>
      </c>
      <c r="G5" s="31">
        <v>220.7282094</v>
      </c>
      <c r="H5" s="31">
        <v>6.36</v>
      </c>
      <c r="I5" s="31">
        <v>3.57</v>
      </c>
      <c r="J5" s="31">
        <v>40.93</v>
      </c>
    </row>
    <row r="6" spans="1:10" ht="15.6" customHeight="1" x14ac:dyDescent="0.25">
      <c r="A6" s="96"/>
      <c r="B6" s="25" t="s">
        <v>30</v>
      </c>
      <c r="C6" s="44" t="str">
        <f>"29/10"</f>
        <v>29/10</v>
      </c>
      <c r="D6" s="45" t="s">
        <v>28</v>
      </c>
      <c r="E6" s="46" t="str">
        <f>"180"</f>
        <v>180</v>
      </c>
      <c r="F6" s="35">
        <v>9</v>
      </c>
      <c r="G6" s="46">
        <v>18.47728273170733</v>
      </c>
      <c r="H6" s="46">
        <v>0.11</v>
      </c>
      <c r="I6" s="46">
        <v>0.02</v>
      </c>
      <c r="J6" s="46">
        <v>4.5599999999999996</v>
      </c>
    </row>
    <row r="7" spans="1:10" ht="15.6" customHeight="1" thickBot="1" x14ac:dyDescent="0.3">
      <c r="A7" s="96"/>
      <c r="B7" s="25" t="s">
        <v>19</v>
      </c>
      <c r="C7" s="44" t="str">
        <f>"-"</f>
        <v>-</v>
      </c>
      <c r="D7" s="45" t="s">
        <v>22</v>
      </c>
      <c r="E7" s="50">
        <v>30</v>
      </c>
      <c r="F7" s="35">
        <v>3.28</v>
      </c>
      <c r="G7" s="31">
        <v>67.170299999999997</v>
      </c>
      <c r="H7" s="31">
        <v>1.98</v>
      </c>
      <c r="I7" s="31">
        <v>0.2</v>
      </c>
      <c r="J7" s="31">
        <v>14.07</v>
      </c>
    </row>
    <row r="8" spans="1:10" ht="15.6" customHeight="1" x14ac:dyDescent="0.25">
      <c r="A8" s="96"/>
      <c r="B8" s="3" t="s">
        <v>19</v>
      </c>
      <c r="C8" s="44" t="str">
        <f>"-"</f>
        <v>-</v>
      </c>
      <c r="D8" s="45" t="s">
        <v>24</v>
      </c>
      <c r="E8" s="46" t="str">
        <f>"30"</f>
        <v>30</v>
      </c>
      <c r="F8" s="35">
        <v>3.28</v>
      </c>
      <c r="G8" s="46">
        <v>58.013999999999996</v>
      </c>
      <c r="H8" s="46">
        <v>1.98</v>
      </c>
      <c r="I8" s="46">
        <v>0.36</v>
      </c>
      <c r="J8" s="46">
        <v>12.51</v>
      </c>
    </row>
    <row r="9" spans="1:10" ht="15.6" customHeight="1" x14ac:dyDescent="0.25">
      <c r="A9" s="96"/>
      <c r="B9" s="49"/>
      <c r="C9" s="44"/>
      <c r="D9" s="45" t="s">
        <v>29</v>
      </c>
      <c r="E9" s="50">
        <v>150</v>
      </c>
      <c r="F9" s="51">
        <v>39.659999999999997</v>
      </c>
      <c r="G9" s="57">
        <v>53.547999999999995</v>
      </c>
      <c r="H9" s="57">
        <v>0.44</v>
      </c>
      <c r="I9" s="57">
        <v>0.44</v>
      </c>
      <c r="J9" s="57">
        <v>12.76</v>
      </c>
    </row>
    <row r="10" spans="1:10" ht="15.6" customHeight="1" x14ac:dyDescent="0.25">
      <c r="A10" s="96"/>
      <c r="B10" s="49"/>
      <c r="C10" s="44"/>
      <c r="D10" s="55"/>
      <c r="E10" s="56"/>
      <c r="F10" s="35"/>
      <c r="G10" s="57"/>
      <c r="H10" s="57"/>
      <c r="I10" s="57"/>
      <c r="J10" s="57"/>
    </row>
    <row r="11" spans="1:10" ht="15.6" customHeight="1" thickBot="1" x14ac:dyDescent="0.3">
      <c r="A11" s="97"/>
      <c r="B11" s="37"/>
      <c r="C11" s="47" t="str">
        <f>"-"</f>
        <v>-</v>
      </c>
      <c r="D11" s="52"/>
      <c r="E11" s="53"/>
      <c r="F11" s="36"/>
      <c r="G11" s="54"/>
      <c r="H11" s="54"/>
      <c r="I11" s="54"/>
      <c r="J11" s="54"/>
    </row>
    <row r="12" spans="1:10" ht="15.6" customHeight="1" thickTop="1" thickBot="1" x14ac:dyDescent="0.3">
      <c r="A12" s="40"/>
      <c r="B12" s="39"/>
      <c r="C12" s="47"/>
      <c r="D12" s="58"/>
      <c r="E12" s="59"/>
      <c r="F12" s="36"/>
      <c r="G12" s="60"/>
      <c r="H12" s="60"/>
      <c r="I12" s="60"/>
      <c r="J12" s="60"/>
    </row>
    <row r="13" spans="1:10" ht="15.6" customHeight="1" thickTop="1" x14ac:dyDescent="0.25">
      <c r="A13" s="4" t="s">
        <v>12</v>
      </c>
      <c r="B13" s="27" t="s">
        <v>17</v>
      </c>
      <c r="C13" s="28"/>
      <c r="D13" s="29"/>
      <c r="E13" s="28"/>
      <c r="F13" s="19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.6" customHeight="1" x14ac:dyDescent="0.25">
      <c r="A16" s="95" t="s">
        <v>13</v>
      </c>
      <c r="B16" s="1" t="s">
        <v>14</v>
      </c>
      <c r="C16" s="23"/>
      <c r="D16" s="24"/>
      <c r="E16" s="23"/>
      <c r="F16" s="41"/>
      <c r="G16" s="30"/>
      <c r="H16" s="23"/>
      <c r="I16" s="23"/>
      <c r="J16" s="23"/>
    </row>
    <row r="17" spans="1:10" ht="15.6" customHeight="1" x14ac:dyDescent="0.25">
      <c r="A17" s="96"/>
      <c r="C17" s="23"/>
      <c r="D17" s="24"/>
      <c r="E17" s="23"/>
      <c r="F17" s="42"/>
      <c r="G17" s="30"/>
      <c r="H17" s="23"/>
      <c r="I17" s="23"/>
      <c r="J17" s="23"/>
    </row>
    <row r="18" spans="1:10" ht="15.6" customHeight="1" x14ac:dyDescent="0.25">
      <c r="A18" s="96"/>
      <c r="B18" s="1" t="s">
        <v>15</v>
      </c>
      <c r="C18" s="23"/>
      <c r="D18" s="24"/>
      <c r="E18" s="23"/>
      <c r="F18" s="42"/>
      <c r="G18" s="30"/>
      <c r="H18" s="23"/>
      <c r="I18" s="23"/>
      <c r="J18" s="23"/>
    </row>
    <row r="19" spans="1:10" ht="15.6" customHeight="1" x14ac:dyDescent="0.25">
      <c r="A19" s="96"/>
      <c r="C19" s="23"/>
      <c r="D19" s="24"/>
      <c r="E19" s="23"/>
      <c r="F19" s="42"/>
      <c r="G19" s="30"/>
      <c r="H19" s="23"/>
      <c r="I19" s="23"/>
      <c r="J19" s="23"/>
    </row>
    <row r="20" spans="1:10" ht="15.6" customHeight="1" x14ac:dyDescent="0.25">
      <c r="A20" s="96"/>
      <c r="B20" s="1" t="s">
        <v>16</v>
      </c>
      <c r="C20" s="23"/>
      <c r="D20" s="24"/>
      <c r="E20" s="23"/>
      <c r="F20" s="42"/>
      <c r="G20" s="30"/>
      <c r="H20" s="23"/>
      <c r="I20" s="23"/>
      <c r="J20" s="23"/>
    </row>
    <row r="21" spans="1:10" ht="15.6" customHeight="1" x14ac:dyDescent="0.25">
      <c r="A21" s="96"/>
      <c r="B21" s="1"/>
      <c r="C21" s="23"/>
      <c r="D21" s="24"/>
      <c r="E21" s="23"/>
      <c r="F21" s="42"/>
      <c r="G21" s="30"/>
      <c r="H21" s="23"/>
      <c r="I21" s="23"/>
      <c r="J21" s="23"/>
    </row>
    <row r="22" spans="1:10" ht="15.6" customHeight="1" x14ac:dyDescent="0.25">
      <c r="A22" s="96"/>
      <c r="B22" s="1" t="s">
        <v>19</v>
      </c>
      <c r="C22" s="23"/>
      <c r="D22" s="24"/>
      <c r="E22" s="23"/>
      <c r="F22" s="42"/>
      <c r="G22" s="30"/>
      <c r="H22" s="23"/>
      <c r="I22" s="23"/>
      <c r="J22" s="23"/>
    </row>
    <row r="23" spans="1:10" ht="15.6" customHeight="1" x14ac:dyDescent="0.25">
      <c r="A23" s="96"/>
      <c r="B23" s="1" t="s">
        <v>19</v>
      </c>
      <c r="C23" s="23"/>
      <c r="D23" s="24"/>
      <c r="E23" s="23"/>
      <c r="F23" s="43"/>
      <c r="G23" s="30"/>
      <c r="H23" s="23"/>
      <c r="I23" s="23"/>
      <c r="J23" s="23"/>
    </row>
    <row r="24" spans="1:10" ht="15.6" customHeight="1" thickBot="1" x14ac:dyDescent="0.3">
      <c r="A24" s="98"/>
      <c r="B24" s="6" t="s">
        <v>23</v>
      </c>
      <c r="C24" s="26"/>
      <c r="D24" s="32"/>
      <c r="E24" s="26"/>
      <c r="F24" s="18"/>
      <c r="G24" s="31"/>
      <c r="H24" s="26"/>
      <c r="I24" s="26"/>
      <c r="J24" s="26"/>
    </row>
  </sheetData>
  <mergeCells count="3">
    <mergeCell ref="B1:D1"/>
    <mergeCell ref="A4:A11"/>
    <mergeCell ref="A16:A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0" sqref="D20"/>
    </sheetView>
  </sheetViews>
  <sheetFormatPr defaultRowHeight="15" x14ac:dyDescent="0.25"/>
  <cols>
    <col min="4" max="4" width="34.42578125" customWidth="1"/>
    <col min="7" max="7" width="13.140625" customWidth="1"/>
  </cols>
  <sheetData>
    <row r="1" spans="1:10" ht="15.6" customHeight="1" x14ac:dyDescent="0.25">
      <c r="A1" t="s">
        <v>0</v>
      </c>
      <c r="B1" s="92" t="s">
        <v>34</v>
      </c>
      <c r="C1" s="93"/>
      <c r="D1" s="94"/>
      <c r="E1" t="s">
        <v>18</v>
      </c>
      <c r="F1" s="16"/>
      <c r="I1" t="s">
        <v>1</v>
      </c>
      <c r="J1" s="22" t="s">
        <v>25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5" t="s">
        <v>10</v>
      </c>
      <c r="B4" s="3" t="s">
        <v>11</v>
      </c>
      <c r="C4" s="79" t="str">
        <f>"8/4"</f>
        <v>8/4</v>
      </c>
      <c r="D4" s="80" t="s">
        <v>35</v>
      </c>
      <c r="E4" s="81" t="str">
        <f>"200"</f>
        <v>200</v>
      </c>
      <c r="F4" s="33">
        <v>50.87</v>
      </c>
      <c r="G4" s="81">
        <v>205.60567799999995</v>
      </c>
      <c r="H4" s="81">
        <v>6.38</v>
      </c>
      <c r="I4" s="81">
        <v>7.41</v>
      </c>
      <c r="J4" s="81">
        <v>29.16</v>
      </c>
    </row>
    <row r="5" spans="1:10" ht="15.6" customHeight="1" x14ac:dyDescent="0.25">
      <c r="A5" s="96"/>
      <c r="C5" s="79" t="s">
        <v>60</v>
      </c>
      <c r="D5" s="80" t="s">
        <v>36</v>
      </c>
      <c r="E5" s="82">
        <v>20</v>
      </c>
      <c r="F5" s="34">
        <v>35</v>
      </c>
      <c r="G5" s="81">
        <v>70.12</v>
      </c>
      <c r="H5" s="81">
        <v>5.26</v>
      </c>
      <c r="I5" s="81">
        <v>5.32</v>
      </c>
      <c r="J5" s="81">
        <v>0</v>
      </c>
    </row>
    <row r="6" spans="1:10" ht="15.6" customHeight="1" x14ac:dyDescent="0.25">
      <c r="A6" s="96"/>
      <c r="C6" s="79"/>
      <c r="D6" s="80" t="s">
        <v>56</v>
      </c>
      <c r="E6" s="82">
        <v>10</v>
      </c>
      <c r="F6" s="34">
        <v>14</v>
      </c>
      <c r="G6" s="81">
        <v>66.06</v>
      </c>
      <c r="H6" s="81">
        <v>0.08</v>
      </c>
      <c r="I6" s="81">
        <v>7.25</v>
      </c>
      <c r="J6" s="81">
        <v>0.13</v>
      </c>
    </row>
    <row r="7" spans="1:10" ht="15.6" customHeight="1" x14ac:dyDescent="0.25">
      <c r="A7" s="96"/>
      <c r="B7" s="25" t="s">
        <v>30</v>
      </c>
      <c r="C7" s="79" t="s">
        <v>61</v>
      </c>
      <c r="D7" s="80" t="s">
        <v>28</v>
      </c>
      <c r="E7" s="82">
        <v>200</v>
      </c>
      <c r="F7" s="35">
        <v>9</v>
      </c>
      <c r="G7" s="81">
        <v>20.530314146341464</v>
      </c>
      <c r="H7" s="81">
        <v>0.12</v>
      </c>
      <c r="I7" s="81">
        <v>0.02</v>
      </c>
      <c r="J7" s="81">
        <v>5.0599999999999996</v>
      </c>
    </row>
    <row r="8" spans="1:10" ht="15.6" customHeight="1" x14ac:dyDescent="0.25">
      <c r="A8" s="96"/>
      <c r="B8" s="25" t="s">
        <v>19</v>
      </c>
      <c r="C8" s="79" t="str">
        <f>"-"</f>
        <v>-</v>
      </c>
      <c r="D8" s="80" t="s">
        <v>22</v>
      </c>
      <c r="E8" s="81" t="str">
        <f>"50"</f>
        <v>50</v>
      </c>
      <c r="F8" s="35">
        <v>5.47</v>
      </c>
      <c r="G8" s="81">
        <v>111.95049999999999</v>
      </c>
      <c r="H8" s="81">
        <v>3.31</v>
      </c>
      <c r="I8" s="81">
        <v>0.33</v>
      </c>
      <c r="J8" s="81">
        <v>23.45</v>
      </c>
    </row>
    <row r="9" spans="1:10" ht="15.6" customHeight="1" x14ac:dyDescent="0.25">
      <c r="A9" s="96"/>
      <c r="B9" s="1"/>
      <c r="C9" s="72" t="s">
        <v>62</v>
      </c>
      <c r="D9" s="73" t="s">
        <v>24</v>
      </c>
      <c r="E9" s="74">
        <v>30</v>
      </c>
      <c r="F9" s="35">
        <v>3.28</v>
      </c>
      <c r="G9" s="78">
        <v>58.013999999999989</v>
      </c>
      <c r="H9" s="78">
        <v>1.98</v>
      </c>
      <c r="I9" s="78">
        <v>0.36</v>
      </c>
      <c r="J9" s="78">
        <v>12.51</v>
      </c>
    </row>
    <row r="10" spans="1:10" ht="15.6" customHeight="1" x14ac:dyDescent="0.25">
      <c r="A10" s="96"/>
      <c r="B10" s="49"/>
      <c r="C10" s="61"/>
      <c r="D10" s="45"/>
      <c r="E10" s="50"/>
      <c r="F10" s="35"/>
      <c r="G10" s="46"/>
      <c r="H10" s="46"/>
      <c r="I10" s="46"/>
      <c r="J10" s="46"/>
    </row>
    <row r="11" spans="1:10" ht="15.6" customHeight="1" x14ac:dyDescent="0.25">
      <c r="A11" s="97"/>
      <c r="B11" s="37"/>
      <c r="C11" s="44"/>
      <c r="D11" s="45"/>
      <c r="E11" s="46"/>
      <c r="F11" s="34"/>
      <c r="G11" s="46"/>
      <c r="H11" s="46"/>
      <c r="I11" s="46"/>
      <c r="J11" s="46"/>
    </row>
    <row r="12" spans="1:10" ht="15.6" customHeight="1" thickBot="1" x14ac:dyDescent="0.3">
      <c r="A12" s="40"/>
      <c r="B12" s="39"/>
      <c r="C12" s="47"/>
      <c r="D12" s="58"/>
      <c r="E12" s="60"/>
      <c r="F12" s="36"/>
      <c r="G12" s="60"/>
      <c r="H12" s="60"/>
      <c r="I12" s="60"/>
      <c r="J12" s="60"/>
    </row>
    <row r="13" spans="1:10" ht="15.6" customHeight="1" thickTop="1" x14ac:dyDescent="0.25">
      <c r="A13" s="4" t="s">
        <v>12</v>
      </c>
      <c r="B13" s="27" t="s">
        <v>17</v>
      </c>
      <c r="C13" s="28"/>
      <c r="D13" s="29"/>
      <c r="E13" s="28"/>
      <c r="F13" s="19"/>
      <c r="G13" s="83"/>
      <c r="H13" s="83"/>
      <c r="I13" s="83"/>
      <c r="J13" s="84"/>
    </row>
    <row r="14" spans="1:10" ht="15.6" customHeight="1" x14ac:dyDescent="0.25">
      <c r="A14" s="4"/>
      <c r="B14" s="2"/>
      <c r="C14" s="2"/>
      <c r="D14" s="20"/>
      <c r="E14" s="10"/>
      <c r="F14" s="17"/>
      <c r="G14" s="85"/>
      <c r="H14" s="85"/>
      <c r="I14" s="85"/>
      <c r="J14" s="86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87"/>
      <c r="H15" s="87"/>
      <c r="I15" s="87"/>
      <c r="J15" s="88"/>
    </row>
    <row r="16" spans="1:10" ht="15.6" customHeight="1" x14ac:dyDescent="0.25">
      <c r="A16" s="95" t="s">
        <v>13</v>
      </c>
      <c r="B16" s="1" t="s">
        <v>14</v>
      </c>
      <c r="C16" s="79" t="str">
        <f>"20/2"</f>
        <v>20/2</v>
      </c>
      <c r="D16" s="80" t="s">
        <v>37</v>
      </c>
      <c r="E16" s="81" t="str">
        <f>"250"</f>
        <v>250</v>
      </c>
      <c r="F16" s="34">
        <v>42.17</v>
      </c>
      <c r="G16" s="81">
        <v>118.65913</v>
      </c>
      <c r="H16" s="81">
        <v>2.02</v>
      </c>
      <c r="I16" s="81">
        <v>6.87</v>
      </c>
      <c r="J16" s="81">
        <v>12.98</v>
      </c>
    </row>
    <row r="17" spans="1:10" ht="15.6" customHeight="1" x14ac:dyDescent="0.25">
      <c r="A17" s="96"/>
      <c r="B17" s="1" t="s">
        <v>15</v>
      </c>
      <c r="C17" s="79" t="str">
        <f>"11/8"</f>
        <v>11/8</v>
      </c>
      <c r="D17" s="80" t="s">
        <v>26</v>
      </c>
      <c r="E17" s="81" t="str">
        <f>"90"</f>
        <v>90</v>
      </c>
      <c r="F17" s="35">
        <v>58.11</v>
      </c>
      <c r="G17" s="81">
        <v>130.085567325</v>
      </c>
      <c r="H17" s="81">
        <v>12.58</v>
      </c>
      <c r="I17" s="81">
        <v>6.82</v>
      </c>
      <c r="J17" s="81">
        <v>4.66</v>
      </c>
    </row>
    <row r="18" spans="1:10" ht="15.6" customHeight="1" x14ac:dyDescent="0.25">
      <c r="A18" s="96"/>
      <c r="B18" t="s">
        <v>16</v>
      </c>
      <c r="C18" s="72" t="s">
        <v>59</v>
      </c>
      <c r="D18" s="73" t="s">
        <v>27</v>
      </c>
      <c r="E18" s="74">
        <v>150</v>
      </c>
      <c r="F18" s="34">
        <v>15.95</v>
      </c>
      <c r="G18" s="78">
        <v>183.94017449999998</v>
      </c>
      <c r="H18" s="78">
        <v>5.3</v>
      </c>
      <c r="I18" s="78">
        <v>2.98</v>
      </c>
      <c r="J18" s="78">
        <v>34.11</v>
      </c>
    </row>
    <row r="19" spans="1:10" ht="15.6" customHeight="1" x14ac:dyDescent="0.25">
      <c r="A19" s="96"/>
      <c r="B19" s="1" t="s">
        <v>23</v>
      </c>
      <c r="C19" s="79" t="str">
        <f>"-"</f>
        <v>-</v>
      </c>
      <c r="D19" s="80" t="s">
        <v>39</v>
      </c>
      <c r="E19" s="81" t="str">
        <f>"200"</f>
        <v>200</v>
      </c>
      <c r="F19" s="35">
        <v>15.84</v>
      </c>
      <c r="G19" s="81">
        <v>86.47999999999999</v>
      </c>
      <c r="H19" s="81">
        <v>1</v>
      </c>
      <c r="I19" s="81">
        <v>0.2</v>
      </c>
      <c r="J19" s="81">
        <v>20.6</v>
      </c>
    </row>
    <row r="20" spans="1:10" ht="15.6" customHeight="1" x14ac:dyDescent="0.25">
      <c r="A20" s="96"/>
      <c r="B20" s="1" t="s">
        <v>19</v>
      </c>
      <c r="C20" s="69" t="str">
        <f>"-"</f>
        <v>-</v>
      </c>
      <c r="D20" s="70" t="s">
        <v>22</v>
      </c>
      <c r="E20" s="71" t="str">
        <f>"30"</f>
        <v>30</v>
      </c>
      <c r="F20" s="35">
        <v>3.28</v>
      </c>
      <c r="G20" s="71">
        <v>67.170299999999997</v>
      </c>
      <c r="H20" s="71">
        <v>1.98</v>
      </c>
      <c r="I20" s="71">
        <v>0.2</v>
      </c>
      <c r="J20" s="71">
        <v>14.07</v>
      </c>
    </row>
    <row r="21" spans="1:10" ht="15.6" customHeight="1" x14ac:dyDescent="0.25">
      <c r="A21" s="96"/>
      <c r="B21" s="1" t="s">
        <v>19</v>
      </c>
      <c r="C21" s="69" t="str">
        <f>"-"</f>
        <v>-</v>
      </c>
      <c r="D21" s="70" t="s">
        <v>24</v>
      </c>
      <c r="E21" s="71" t="str">
        <f>"30"</f>
        <v>30</v>
      </c>
      <c r="F21" s="35">
        <v>3.28</v>
      </c>
      <c r="G21" s="71">
        <v>58.013999999999996</v>
      </c>
      <c r="H21" s="71">
        <v>1.98</v>
      </c>
      <c r="I21" s="71">
        <v>0.36</v>
      </c>
      <c r="J21" s="71">
        <v>12.51</v>
      </c>
    </row>
    <row r="22" spans="1:10" ht="15.6" customHeight="1" thickBot="1" x14ac:dyDescent="0.3">
      <c r="A22" s="96"/>
      <c r="B22" s="6"/>
      <c r="C22" s="72" t="str">
        <f>"-"</f>
        <v>-</v>
      </c>
      <c r="D22" s="73" t="s">
        <v>29</v>
      </c>
      <c r="E22" s="78"/>
      <c r="F22" s="62">
        <v>31.75</v>
      </c>
      <c r="G22" s="78">
        <v>49.65359999999999</v>
      </c>
      <c r="H22" s="78">
        <v>0.41</v>
      </c>
      <c r="I22" s="78">
        <v>0.41</v>
      </c>
      <c r="J22" s="78">
        <v>11.83</v>
      </c>
    </row>
    <row r="23" spans="1:10" ht="15.6" customHeight="1" thickBot="1" x14ac:dyDescent="0.3">
      <c r="A23" s="98"/>
      <c r="B23" s="6"/>
      <c r="C23" s="61" t="str">
        <f>"-"</f>
        <v>-</v>
      </c>
      <c r="D23" s="55"/>
      <c r="E23" s="56"/>
      <c r="F23" s="62"/>
      <c r="G23" s="57"/>
      <c r="H23" s="57"/>
      <c r="I23" s="57"/>
      <c r="J23" s="57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22" sqref="F22"/>
    </sheetView>
  </sheetViews>
  <sheetFormatPr defaultRowHeight="15" x14ac:dyDescent="0.25"/>
  <cols>
    <col min="4" max="4" width="44.5703125" customWidth="1"/>
  </cols>
  <sheetData>
    <row r="1" spans="1:10" ht="15.6" customHeight="1" x14ac:dyDescent="0.25">
      <c r="A1" t="s">
        <v>0</v>
      </c>
      <c r="B1" s="92" t="s">
        <v>50</v>
      </c>
      <c r="C1" s="93"/>
      <c r="D1" s="94"/>
      <c r="E1" t="s">
        <v>18</v>
      </c>
      <c r="F1" s="16"/>
      <c r="I1" t="s">
        <v>1</v>
      </c>
      <c r="J1" s="22" t="s">
        <v>25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5" t="s">
        <v>10</v>
      </c>
      <c r="B4" s="3" t="s">
        <v>11</v>
      </c>
      <c r="C4" s="44" t="str">
        <f>"8/4"</f>
        <v>8/4</v>
      </c>
      <c r="D4" s="45" t="s">
        <v>35</v>
      </c>
      <c r="E4" s="46" t="str">
        <f>"250"</f>
        <v>250</v>
      </c>
      <c r="F4" s="33">
        <v>63.58</v>
      </c>
      <c r="G4" s="46">
        <v>257.00709749999999</v>
      </c>
      <c r="H4" s="46">
        <v>7.98</v>
      </c>
      <c r="I4" s="46">
        <v>9.26</v>
      </c>
      <c r="J4" s="46">
        <v>36.450000000000003</v>
      </c>
    </row>
    <row r="5" spans="1:10" ht="15.6" customHeight="1" x14ac:dyDescent="0.25">
      <c r="A5" s="96"/>
      <c r="C5" s="44" t="str">
        <f>"4/13"</f>
        <v>4/13</v>
      </c>
      <c r="D5" s="45" t="s">
        <v>36</v>
      </c>
      <c r="E5" s="46" t="str">
        <f>"20"</f>
        <v>20</v>
      </c>
      <c r="F5" s="34">
        <v>35</v>
      </c>
      <c r="G5" s="46">
        <v>70.12</v>
      </c>
      <c r="H5" s="46">
        <v>5.26</v>
      </c>
      <c r="I5" s="46">
        <v>5.32</v>
      </c>
      <c r="J5" s="46">
        <v>0</v>
      </c>
    </row>
    <row r="6" spans="1:10" ht="15.6" customHeight="1" x14ac:dyDescent="0.25">
      <c r="A6" s="96"/>
      <c r="C6" s="44"/>
      <c r="D6" s="45" t="s">
        <v>56</v>
      </c>
      <c r="E6" s="63">
        <v>15</v>
      </c>
      <c r="F6" s="34">
        <v>24.78</v>
      </c>
      <c r="G6" s="46">
        <v>99.1</v>
      </c>
      <c r="H6" s="46">
        <v>0.12</v>
      </c>
      <c r="I6" s="46">
        <v>10.88</v>
      </c>
      <c r="J6" s="46">
        <v>0.2</v>
      </c>
    </row>
    <row r="7" spans="1:10" ht="15.6" customHeight="1" x14ac:dyDescent="0.25">
      <c r="A7" s="96"/>
      <c r="B7" s="25" t="s">
        <v>30</v>
      </c>
      <c r="C7" s="26" t="s">
        <v>61</v>
      </c>
      <c r="D7" s="32" t="s">
        <v>28</v>
      </c>
      <c r="E7" s="89">
        <v>200</v>
      </c>
      <c r="F7" s="35">
        <v>9</v>
      </c>
      <c r="G7" s="31">
        <v>20.530314146341464</v>
      </c>
      <c r="H7" s="31">
        <v>0.12</v>
      </c>
      <c r="I7" s="31">
        <v>0.02</v>
      </c>
      <c r="J7" s="31">
        <v>5.0599999999999996</v>
      </c>
    </row>
    <row r="8" spans="1:10" ht="15.6" customHeight="1" x14ac:dyDescent="0.25">
      <c r="A8" s="96"/>
      <c r="B8" s="25" t="s">
        <v>19</v>
      </c>
      <c r="C8" s="61" t="str">
        <f>"-"</f>
        <v>-</v>
      </c>
      <c r="D8" s="55" t="s">
        <v>22</v>
      </c>
      <c r="E8" s="57" t="str">
        <f>"60"</f>
        <v>60</v>
      </c>
      <c r="F8" s="35">
        <v>6.56</v>
      </c>
      <c r="G8" s="57">
        <v>134.34059999999999</v>
      </c>
      <c r="H8" s="57">
        <v>3.97</v>
      </c>
      <c r="I8" s="57">
        <v>0.39</v>
      </c>
      <c r="J8" s="57">
        <v>28.14</v>
      </c>
    </row>
    <row r="9" spans="1:10" ht="15.6" customHeight="1" x14ac:dyDescent="0.25">
      <c r="A9" s="96"/>
      <c r="B9" s="49"/>
      <c r="C9" s="61" t="str">
        <f>""</f>
        <v/>
      </c>
      <c r="D9" s="45"/>
      <c r="E9" s="50"/>
      <c r="F9" s="35"/>
      <c r="G9" s="46"/>
      <c r="H9" s="46"/>
      <c r="I9" s="46"/>
      <c r="J9" s="46"/>
    </row>
    <row r="10" spans="1:10" ht="15.6" customHeight="1" x14ac:dyDescent="0.25">
      <c r="A10" s="97"/>
      <c r="B10" s="37"/>
      <c r="C10" s="44"/>
      <c r="D10" s="45"/>
      <c r="E10" s="46"/>
      <c r="F10" s="34"/>
      <c r="G10" s="46"/>
      <c r="H10" s="46"/>
      <c r="I10" s="46"/>
      <c r="J10" s="46"/>
    </row>
    <row r="11" spans="1:10" ht="15.6" customHeight="1" thickBot="1" x14ac:dyDescent="0.3">
      <c r="A11" s="40"/>
      <c r="B11" s="39"/>
      <c r="C11" s="47"/>
      <c r="D11" s="58"/>
      <c r="E11" s="60"/>
      <c r="F11" s="36"/>
      <c r="G11" s="60"/>
      <c r="H11" s="60"/>
      <c r="I11" s="60"/>
      <c r="J11" s="60"/>
    </row>
    <row r="12" spans="1:10" ht="15.6" customHeight="1" thickTop="1" x14ac:dyDescent="0.25">
      <c r="A12" s="4" t="s">
        <v>12</v>
      </c>
      <c r="B12" s="27" t="s">
        <v>17</v>
      </c>
      <c r="C12" s="28"/>
      <c r="D12" s="29"/>
      <c r="E12" s="28"/>
      <c r="F12" s="19"/>
      <c r="G12" s="83"/>
      <c r="H12" s="83"/>
      <c r="I12" s="83"/>
      <c r="J12" s="84"/>
    </row>
    <row r="13" spans="1:10" ht="15.6" customHeight="1" x14ac:dyDescent="0.25">
      <c r="A13" s="4"/>
      <c r="B13" s="2"/>
      <c r="C13" s="2"/>
      <c r="D13" s="20"/>
      <c r="E13" s="10"/>
      <c r="F13" s="17"/>
      <c r="G13" s="85"/>
      <c r="H13" s="85"/>
      <c r="I13" s="85"/>
      <c r="J13" s="86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87"/>
      <c r="H14" s="87"/>
      <c r="I14" s="87"/>
      <c r="J14" s="88"/>
    </row>
    <row r="15" spans="1:10" ht="15.6" customHeight="1" x14ac:dyDescent="0.25">
      <c r="A15" s="95" t="s">
        <v>13</v>
      </c>
      <c r="B15" s="1" t="s">
        <v>14</v>
      </c>
      <c r="C15" s="44" t="str">
        <f>"20/2"</f>
        <v>20/2</v>
      </c>
      <c r="D15" s="45" t="s">
        <v>37</v>
      </c>
      <c r="E15" s="46" t="str">
        <f>"250"</f>
        <v>250</v>
      </c>
      <c r="F15" s="34">
        <v>42.17</v>
      </c>
      <c r="G15" s="46">
        <v>118.65913</v>
      </c>
      <c r="H15" s="46">
        <v>2.02</v>
      </c>
      <c r="I15" s="46">
        <v>6.87</v>
      </c>
      <c r="J15" s="46">
        <v>12.98</v>
      </c>
    </row>
    <row r="16" spans="1:10" ht="15.6" customHeight="1" x14ac:dyDescent="0.25">
      <c r="A16" s="96"/>
      <c r="B16" s="1" t="s">
        <v>15</v>
      </c>
      <c r="C16" s="44" t="str">
        <f>"11/8"</f>
        <v>11/8</v>
      </c>
      <c r="D16" s="45" t="s">
        <v>26</v>
      </c>
      <c r="E16" s="46" t="str">
        <f>"100"</f>
        <v>100</v>
      </c>
      <c r="F16" s="35">
        <v>64.56</v>
      </c>
      <c r="G16" s="46">
        <v>144.53951924999987</v>
      </c>
      <c r="H16" s="46">
        <v>13.98</v>
      </c>
      <c r="I16" s="46">
        <v>7.58</v>
      </c>
      <c r="J16" s="46">
        <v>5.18</v>
      </c>
    </row>
    <row r="17" spans="1:10" ht="15.6" customHeight="1" x14ac:dyDescent="0.25">
      <c r="A17" s="96"/>
      <c r="B17" t="s">
        <v>16</v>
      </c>
      <c r="C17" s="26" t="s">
        <v>59</v>
      </c>
      <c r="D17" s="32" t="s">
        <v>27</v>
      </c>
      <c r="E17" s="89">
        <v>180</v>
      </c>
      <c r="F17" s="34">
        <v>19.14</v>
      </c>
      <c r="G17" s="31">
        <v>220.7282094</v>
      </c>
      <c r="H17" s="31">
        <v>6.36</v>
      </c>
      <c r="I17" s="31">
        <v>3.57</v>
      </c>
      <c r="J17" s="31">
        <v>40.93</v>
      </c>
    </row>
    <row r="18" spans="1:10" ht="15.6" customHeight="1" x14ac:dyDescent="0.25">
      <c r="A18" s="96"/>
      <c r="B18" s="1" t="s">
        <v>23</v>
      </c>
      <c r="C18" s="44" t="str">
        <f>"-"</f>
        <v>-</v>
      </c>
      <c r="D18" s="45" t="s">
        <v>39</v>
      </c>
      <c r="E18" s="46" t="str">
        <f>"200"</f>
        <v>200</v>
      </c>
      <c r="F18" s="35">
        <v>15.84</v>
      </c>
      <c r="G18" s="46">
        <v>86.47999999999999</v>
      </c>
      <c r="H18" s="46">
        <v>1</v>
      </c>
      <c r="I18" s="46">
        <v>0.2</v>
      </c>
      <c r="J18" s="46">
        <v>20.6</v>
      </c>
    </row>
    <row r="19" spans="1:10" ht="15.6" customHeight="1" x14ac:dyDescent="0.25">
      <c r="A19" s="96"/>
      <c r="B19" s="1" t="s">
        <v>19</v>
      </c>
      <c r="C19" s="44" t="str">
        <f>"-"</f>
        <v>-</v>
      </c>
      <c r="D19" s="45" t="s">
        <v>22</v>
      </c>
      <c r="E19" s="46" t="str">
        <f>"30"</f>
        <v>30</v>
      </c>
      <c r="F19" s="35">
        <v>3.28</v>
      </c>
      <c r="G19" s="46">
        <v>67.170299999999997</v>
      </c>
      <c r="H19" s="46">
        <v>1.98</v>
      </c>
      <c r="I19" s="46">
        <v>0.2</v>
      </c>
      <c r="J19" s="46">
        <v>14.07</v>
      </c>
    </row>
    <row r="20" spans="1:10" ht="15.6" customHeight="1" x14ac:dyDescent="0.25">
      <c r="A20" s="96"/>
      <c r="B20" s="1" t="s">
        <v>19</v>
      </c>
      <c r="C20" s="44" t="str">
        <f>"-"</f>
        <v>-</v>
      </c>
      <c r="D20" s="45" t="s">
        <v>24</v>
      </c>
      <c r="E20" s="46" t="str">
        <f>"30"</f>
        <v>30</v>
      </c>
      <c r="F20" s="35">
        <v>3.28</v>
      </c>
      <c r="G20" s="46">
        <v>58.013999999999996</v>
      </c>
      <c r="H20" s="46">
        <v>1.98</v>
      </c>
      <c r="I20" s="46">
        <v>0.36</v>
      </c>
      <c r="J20" s="46">
        <v>12.51</v>
      </c>
    </row>
    <row r="21" spans="1:10" ht="15.6" customHeight="1" thickBot="1" x14ac:dyDescent="0.3">
      <c r="A21" s="96"/>
      <c r="B21" s="6"/>
      <c r="C21" s="61" t="str">
        <f>"-"</f>
        <v>-</v>
      </c>
      <c r="D21" s="55" t="s">
        <v>29</v>
      </c>
      <c r="E21" s="64"/>
      <c r="F21" s="62">
        <v>53.04</v>
      </c>
      <c r="G21" s="57">
        <v>53.547999999999995</v>
      </c>
      <c r="H21" s="57">
        <v>0.44</v>
      </c>
      <c r="I21" s="57">
        <v>0.44</v>
      </c>
      <c r="J21" s="57">
        <v>12.76</v>
      </c>
    </row>
    <row r="22" spans="1:10" ht="15.6" customHeight="1" thickBot="1" x14ac:dyDescent="0.3">
      <c r="A22" s="98"/>
      <c r="B22" s="6"/>
      <c r="C22" s="61" t="str">
        <f>"-"</f>
        <v>-</v>
      </c>
      <c r="D22" s="55"/>
      <c r="E22" s="56"/>
      <c r="F22" s="62"/>
      <c r="G22" s="57"/>
      <c r="H22" s="57"/>
      <c r="I22" s="57"/>
      <c r="J22" s="57"/>
    </row>
  </sheetData>
  <mergeCells count="3">
    <mergeCell ref="B1:D1"/>
    <mergeCell ref="A4:A10"/>
    <mergeCell ref="A15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13" sqref="G13"/>
    </sheetView>
  </sheetViews>
  <sheetFormatPr defaultRowHeight="15" x14ac:dyDescent="0.25"/>
  <cols>
    <col min="4" max="4" width="46.42578125" customWidth="1"/>
    <col min="6" max="6" width="16.5703125" customWidth="1"/>
  </cols>
  <sheetData>
    <row r="1" spans="1:9" ht="15.6" customHeight="1" x14ac:dyDescent="0.25">
      <c r="A1" t="s">
        <v>0</v>
      </c>
      <c r="B1" s="92" t="s">
        <v>51</v>
      </c>
      <c r="C1" s="93"/>
      <c r="D1" s="94"/>
      <c r="E1" t="s">
        <v>18</v>
      </c>
      <c r="H1" t="s">
        <v>1</v>
      </c>
      <c r="I1" s="22" t="s">
        <v>25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5" t="s">
        <v>10</v>
      </c>
      <c r="B4" s="3" t="s">
        <v>11</v>
      </c>
      <c r="C4" s="44" t="str">
        <f>"11-2/8"</f>
        <v>11-2/8</v>
      </c>
      <c r="D4" s="45" t="s">
        <v>26</v>
      </c>
      <c r="E4" s="46" t="str">
        <f>"90"</f>
        <v>90</v>
      </c>
      <c r="F4" s="46">
        <v>173.22</v>
      </c>
      <c r="G4" s="46">
        <v>21.84</v>
      </c>
      <c r="H4" s="46">
        <v>9.5399999999999991</v>
      </c>
      <c r="I4" s="46">
        <v>0</v>
      </c>
    </row>
    <row r="5" spans="1:9" ht="15.6" customHeight="1" x14ac:dyDescent="0.25">
      <c r="A5" s="96"/>
      <c r="B5" s="25" t="s">
        <v>16</v>
      </c>
      <c r="C5" s="44" t="str">
        <f>"46/3"</f>
        <v>46/3</v>
      </c>
      <c r="D5" s="45" t="s">
        <v>27</v>
      </c>
      <c r="E5" s="50">
        <v>100</v>
      </c>
      <c r="F5" s="46">
        <v>122.63</v>
      </c>
      <c r="G5" s="46">
        <v>3.53</v>
      </c>
      <c r="H5" s="46">
        <v>1.98</v>
      </c>
      <c r="I5" s="46">
        <v>22.74</v>
      </c>
    </row>
    <row r="6" spans="1:9" ht="15.6" customHeight="1" x14ac:dyDescent="0.25">
      <c r="A6" s="96"/>
      <c r="B6" s="25"/>
      <c r="C6" s="68">
        <v>59</v>
      </c>
      <c r="D6" s="45" t="s">
        <v>31</v>
      </c>
      <c r="E6" s="50">
        <v>50</v>
      </c>
      <c r="F6" s="46">
        <v>35.840000000000003</v>
      </c>
      <c r="G6" s="46">
        <v>0.81</v>
      </c>
      <c r="H6" s="46">
        <v>1.37</v>
      </c>
      <c r="I6" s="46">
        <v>5.91</v>
      </c>
    </row>
    <row r="7" spans="1:9" ht="15.6" customHeight="1" x14ac:dyDescent="0.25">
      <c r="A7" s="96"/>
      <c r="B7" s="25" t="s">
        <v>30</v>
      </c>
      <c r="C7" s="44" t="str">
        <f>"29/10"</f>
        <v>29/10</v>
      </c>
      <c r="D7" s="45" t="s">
        <v>28</v>
      </c>
      <c r="E7" s="46" t="str">
        <f>"180"</f>
        <v>180</v>
      </c>
      <c r="F7" s="46">
        <v>34.020000000000003</v>
      </c>
      <c r="G7" s="46">
        <v>7.0000000000000007E-2</v>
      </c>
      <c r="H7" s="46">
        <v>0.02</v>
      </c>
      <c r="I7" s="46">
        <v>8.85</v>
      </c>
    </row>
    <row r="8" spans="1:9" ht="15.6" customHeight="1" thickBot="1" x14ac:dyDescent="0.3">
      <c r="A8" s="96"/>
      <c r="B8" s="25" t="s">
        <v>19</v>
      </c>
      <c r="C8" s="44" t="str">
        <f>"-"</f>
        <v>-</v>
      </c>
      <c r="D8" s="45" t="s">
        <v>22</v>
      </c>
      <c r="E8" s="46" t="str">
        <f>"30"</f>
        <v>30</v>
      </c>
      <c r="F8" s="46">
        <v>67.17</v>
      </c>
      <c r="G8" s="46">
        <v>1.98</v>
      </c>
      <c r="H8" s="46">
        <v>0.2</v>
      </c>
      <c r="I8" s="46">
        <v>14.07</v>
      </c>
    </row>
    <row r="9" spans="1:9" ht="15.6" customHeight="1" x14ac:dyDescent="0.25">
      <c r="A9" s="96"/>
      <c r="B9" s="3" t="s">
        <v>19</v>
      </c>
      <c r="C9" s="44" t="str">
        <f>"-"</f>
        <v>-</v>
      </c>
      <c r="D9" s="45" t="s">
        <v>24</v>
      </c>
      <c r="E9" s="46" t="str">
        <f>"30"</f>
        <v>30</v>
      </c>
      <c r="F9" s="46">
        <v>58.01</v>
      </c>
      <c r="G9" s="46">
        <v>1.98</v>
      </c>
      <c r="H9" s="46">
        <v>0.36</v>
      </c>
      <c r="I9" s="46">
        <v>12.51</v>
      </c>
    </row>
    <row r="10" spans="1:9" ht="15.6" customHeight="1" x14ac:dyDescent="0.25">
      <c r="A10" s="96"/>
      <c r="B10" s="49"/>
      <c r="C10" s="44"/>
      <c r="D10" s="45" t="s">
        <v>52</v>
      </c>
      <c r="E10" s="50">
        <v>100</v>
      </c>
      <c r="F10" s="46">
        <v>48.68</v>
      </c>
      <c r="G10" s="46">
        <v>0.4</v>
      </c>
      <c r="H10" s="46">
        <v>0.4</v>
      </c>
      <c r="I10" s="46">
        <v>11.6</v>
      </c>
    </row>
    <row r="11" spans="1:9" ht="15.6" customHeight="1" x14ac:dyDescent="0.25">
      <c r="A11" s="96"/>
      <c r="B11" s="49"/>
      <c r="C11" s="44"/>
      <c r="D11" s="55"/>
      <c r="E11" s="56"/>
      <c r="F11" s="57"/>
      <c r="G11" s="57"/>
      <c r="H11" s="57"/>
      <c r="I11" s="57"/>
    </row>
    <row r="12" spans="1:9" ht="15.6" customHeight="1" thickBot="1" x14ac:dyDescent="0.3">
      <c r="A12" s="97"/>
      <c r="B12" s="37"/>
      <c r="C12" s="47" t="str">
        <f>"-"</f>
        <v>-</v>
      </c>
      <c r="D12" s="55"/>
      <c r="E12" s="56"/>
      <c r="F12" s="57"/>
      <c r="G12" s="57"/>
      <c r="H12" s="57"/>
      <c r="I12" s="57"/>
    </row>
    <row r="13" spans="1:9" ht="15.6" customHeight="1" thickTop="1" thickBot="1" x14ac:dyDescent="0.3">
      <c r="A13" s="40"/>
      <c r="B13" s="39"/>
      <c r="C13" s="47"/>
      <c r="D13" s="52"/>
      <c r="E13" s="53"/>
      <c r="F13" s="54"/>
      <c r="G13" s="54"/>
      <c r="H13" s="54"/>
      <c r="I13" s="54"/>
    </row>
    <row r="14" spans="1:9" ht="15.6" customHeight="1" thickTop="1" x14ac:dyDescent="0.25">
      <c r="A14" s="4" t="s">
        <v>12</v>
      </c>
      <c r="B14" s="27" t="s">
        <v>17</v>
      </c>
      <c r="C14" s="38"/>
      <c r="D14" s="29"/>
      <c r="E14" s="28"/>
      <c r="F14" s="14"/>
      <c r="G14" s="14"/>
      <c r="H14" s="14"/>
      <c r="I14" s="15"/>
    </row>
    <row r="15" spans="1:9" ht="15.6" customHeight="1" x14ac:dyDescent="0.25">
      <c r="A15" s="4"/>
      <c r="B15" s="2"/>
      <c r="C15" s="2"/>
      <c r="D15" s="20"/>
      <c r="E15" s="10"/>
      <c r="F15" s="10"/>
      <c r="G15" s="10"/>
      <c r="H15" s="10"/>
      <c r="I15" s="11"/>
    </row>
    <row r="16" spans="1:9" ht="15.6" customHeight="1" thickBot="1" x14ac:dyDescent="0.3">
      <c r="A16" s="5"/>
      <c r="B16" s="6"/>
      <c r="C16" s="6"/>
      <c r="D16" s="21"/>
      <c r="E16" s="12"/>
      <c r="F16" s="12"/>
      <c r="G16" s="12"/>
      <c r="H16" s="12"/>
      <c r="I16" s="13"/>
    </row>
    <row r="17" spans="1:9" ht="15.6" customHeight="1" x14ac:dyDescent="0.25">
      <c r="A17" s="95" t="s">
        <v>13</v>
      </c>
      <c r="B17" s="1" t="s">
        <v>14</v>
      </c>
      <c r="C17" s="23"/>
      <c r="D17" s="24"/>
      <c r="E17" s="23"/>
      <c r="F17" s="30"/>
      <c r="G17" s="23"/>
      <c r="H17" s="23"/>
      <c r="I17" s="23"/>
    </row>
    <row r="18" spans="1:9" ht="15.6" customHeight="1" x14ac:dyDescent="0.25">
      <c r="A18" s="96"/>
      <c r="C18" s="23"/>
      <c r="D18" s="24"/>
      <c r="E18" s="23"/>
      <c r="F18" s="30"/>
      <c r="G18" s="23"/>
      <c r="H18" s="23"/>
      <c r="I18" s="23"/>
    </row>
    <row r="19" spans="1:9" ht="15.6" customHeight="1" x14ac:dyDescent="0.25">
      <c r="A19" s="96"/>
      <c r="B19" s="1" t="s">
        <v>15</v>
      </c>
      <c r="C19" s="23"/>
      <c r="D19" s="24"/>
      <c r="E19" s="23"/>
      <c r="F19" s="30"/>
      <c r="G19" s="23"/>
      <c r="H19" s="23"/>
      <c r="I19" s="23"/>
    </row>
    <row r="20" spans="1:9" ht="15.6" customHeight="1" x14ac:dyDescent="0.25">
      <c r="A20" s="96"/>
      <c r="C20" s="23"/>
      <c r="D20" s="24"/>
      <c r="E20" s="23"/>
      <c r="F20" s="30"/>
      <c r="G20" s="23"/>
      <c r="H20" s="23"/>
      <c r="I20" s="23"/>
    </row>
    <row r="21" spans="1:9" ht="15.6" customHeight="1" x14ac:dyDescent="0.25">
      <c r="A21" s="96"/>
      <c r="B21" s="1" t="s">
        <v>16</v>
      </c>
      <c r="C21" s="23"/>
      <c r="D21" s="24"/>
      <c r="E21" s="23"/>
      <c r="F21" s="30"/>
      <c r="G21" s="23"/>
      <c r="H21" s="23"/>
      <c r="I21" s="23"/>
    </row>
    <row r="22" spans="1:9" ht="15.6" customHeight="1" x14ac:dyDescent="0.25">
      <c r="A22" s="96"/>
      <c r="B22" s="1"/>
      <c r="C22" s="23"/>
      <c r="D22" s="24"/>
      <c r="E22" s="23"/>
      <c r="F22" s="30"/>
      <c r="G22" s="23"/>
      <c r="H22" s="23"/>
      <c r="I22" s="23"/>
    </row>
    <row r="23" spans="1:9" ht="15.6" customHeight="1" x14ac:dyDescent="0.25">
      <c r="A23" s="96"/>
      <c r="B23" s="1" t="s">
        <v>19</v>
      </c>
      <c r="C23" s="23"/>
      <c r="D23" s="24"/>
      <c r="E23" s="23"/>
      <c r="F23" s="30"/>
      <c r="G23" s="23"/>
      <c r="H23" s="23"/>
      <c r="I23" s="23"/>
    </row>
    <row r="24" spans="1:9" ht="15.6" customHeight="1" x14ac:dyDescent="0.25">
      <c r="A24" s="96"/>
      <c r="B24" s="1" t="s">
        <v>19</v>
      </c>
      <c r="C24" s="23"/>
      <c r="D24" s="24"/>
      <c r="E24" s="23"/>
      <c r="F24" s="30"/>
      <c r="G24" s="23"/>
      <c r="H24" s="23"/>
      <c r="I24" s="23"/>
    </row>
    <row r="25" spans="1:9" ht="15.6" customHeight="1" thickBot="1" x14ac:dyDescent="0.3">
      <c r="A25" s="98"/>
      <c r="B25" s="6" t="s">
        <v>23</v>
      </c>
      <c r="C25" s="26"/>
      <c r="D25" s="32"/>
      <c r="E25" s="26"/>
      <c r="F25" s="31"/>
      <c r="G25" s="26"/>
      <c r="H25" s="26"/>
      <c r="I25" s="26"/>
    </row>
  </sheetData>
  <mergeCells count="3">
    <mergeCell ref="B1:D1"/>
    <mergeCell ref="A4:A12"/>
    <mergeCell ref="A17:A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8" sqref="F8"/>
    </sheetView>
  </sheetViews>
  <sheetFormatPr defaultRowHeight="15" x14ac:dyDescent="0.25"/>
  <cols>
    <col min="4" max="4" width="41.7109375" customWidth="1"/>
    <col min="6" max="6" width="16.42578125" customWidth="1"/>
  </cols>
  <sheetData>
    <row r="1" spans="1:9" ht="15.6" customHeight="1" x14ac:dyDescent="0.25">
      <c r="A1" t="s">
        <v>0</v>
      </c>
      <c r="B1" s="92" t="s">
        <v>53</v>
      </c>
      <c r="C1" s="93"/>
      <c r="D1" s="94"/>
      <c r="E1" t="s">
        <v>18</v>
      </c>
      <c r="H1" t="s">
        <v>1</v>
      </c>
      <c r="I1" s="22" t="s">
        <v>25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5" t="s">
        <v>10</v>
      </c>
      <c r="B4" s="3" t="s">
        <v>11</v>
      </c>
      <c r="C4" s="44" t="str">
        <f>"8/4"</f>
        <v>8/4</v>
      </c>
      <c r="D4" s="45" t="s">
        <v>54</v>
      </c>
      <c r="E4" s="46" t="str">
        <f>"250"</f>
        <v>250</v>
      </c>
      <c r="F4" s="46">
        <v>239.75</v>
      </c>
      <c r="G4" s="46">
        <v>7.98</v>
      </c>
      <c r="H4" s="46">
        <v>9.26</v>
      </c>
      <c r="I4" s="46">
        <v>31.91</v>
      </c>
    </row>
    <row r="5" spans="1:9" ht="15.6" customHeight="1" x14ac:dyDescent="0.25">
      <c r="A5" s="96"/>
      <c r="B5" s="25" t="s">
        <v>30</v>
      </c>
      <c r="C5" s="44" t="str">
        <f>"29/10"</f>
        <v>29/10</v>
      </c>
      <c r="D5" s="45" t="s">
        <v>55</v>
      </c>
      <c r="E5" s="63">
        <v>200</v>
      </c>
      <c r="F5" s="46">
        <v>2.4</v>
      </c>
      <c r="G5" s="46">
        <v>0.12</v>
      </c>
      <c r="H5" s="46">
        <v>0.02</v>
      </c>
      <c r="I5" s="46">
        <v>0.28999999999999998</v>
      </c>
    </row>
    <row r="6" spans="1:9" ht="15.6" customHeight="1" x14ac:dyDescent="0.25">
      <c r="A6" s="96"/>
      <c r="B6" s="25" t="s">
        <v>19</v>
      </c>
      <c r="C6" s="44" t="str">
        <f>"-"</f>
        <v>-</v>
      </c>
      <c r="D6" s="45" t="s">
        <v>24</v>
      </c>
      <c r="E6" s="46" t="str">
        <f>"60"</f>
        <v>60</v>
      </c>
      <c r="F6" s="46">
        <v>116.03</v>
      </c>
      <c r="G6" s="46">
        <v>3.96</v>
      </c>
      <c r="H6" s="46">
        <v>0.72</v>
      </c>
      <c r="I6" s="46">
        <v>25.02</v>
      </c>
    </row>
    <row r="7" spans="1:9" ht="15.6" customHeight="1" x14ac:dyDescent="0.25">
      <c r="A7" s="96"/>
      <c r="B7" s="1"/>
      <c r="C7" s="44" t="str">
        <f>"4/13"</f>
        <v>4/13</v>
      </c>
      <c r="D7" s="45" t="s">
        <v>36</v>
      </c>
      <c r="E7" s="63">
        <v>25</v>
      </c>
      <c r="F7" s="46">
        <v>87.65</v>
      </c>
      <c r="G7" s="46">
        <v>6.58</v>
      </c>
      <c r="H7" s="46">
        <v>6.65</v>
      </c>
      <c r="I7" s="46">
        <v>0</v>
      </c>
    </row>
    <row r="8" spans="1:9" ht="15.6" customHeight="1" x14ac:dyDescent="0.25">
      <c r="A8" s="96"/>
      <c r="B8" s="1"/>
      <c r="C8" s="44" t="str">
        <f>"-"</f>
        <v>-</v>
      </c>
      <c r="D8" s="55" t="s">
        <v>56</v>
      </c>
      <c r="E8" s="64">
        <v>15</v>
      </c>
      <c r="F8" s="57">
        <v>99.1</v>
      </c>
      <c r="G8" s="57">
        <v>0.12</v>
      </c>
      <c r="H8" s="57">
        <v>10.88</v>
      </c>
      <c r="I8" s="57">
        <v>0.2</v>
      </c>
    </row>
    <row r="9" spans="1:9" ht="15.6" customHeight="1" x14ac:dyDescent="0.25">
      <c r="A9" s="96"/>
      <c r="B9" s="49"/>
      <c r="C9" s="61" t="str">
        <f>""</f>
        <v/>
      </c>
      <c r="D9" s="45"/>
      <c r="E9" s="50"/>
      <c r="F9" s="46"/>
      <c r="G9" s="46"/>
      <c r="H9" s="46"/>
      <c r="I9" s="46"/>
    </row>
    <row r="10" spans="1:9" ht="15.6" customHeight="1" x14ac:dyDescent="0.25">
      <c r="A10" s="97"/>
      <c r="B10" s="37"/>
      <c r="C10" s="44"/>
      <c r="D10" s="45"/>
      <c r="E10" s="46"/>
      <c r="F10" s="46"/>
      <c r="G10" s="46"/>
      <c r="H10" s="46"/>
      <c r="I10" s="46"/>
    </row>
    <row r="11" spans="1:9" ht="15.6" customHeight="1" thickBot="1" x14ac:dyDescent="0.3">
      <c r="A11" s="40"/>
      <c r="B11" s="39"/>
      <c r="C11" s="47"/>
      <c r="D11" s="58"/>
      <c r="E11" s="60"/>
      <c r="F11" s="60"/>
      <c r="G11" s="60"/>
      <c r="H11" s="60"/>
      <c r="I11" s="60"/>
    </row>
    <row r="12" spans="1:9" ht="15.6" customHeight="1" thickTop="1" x14ac:dyDescent="0.25">
      <c r="A12" s="4" t="s">
        <v>12</v>
      </c>
      <c r="B12" s="27" t="s">
        <v>17</v>
      </c>
      <c r="C12" s="28"/>
      <c r="D12" s="29"/>
      <c r="E12" s="28"/>
      <c r="F12" s="14"/>
      <c r="G12" s="14"/>
      <c r="H12" s="14"/>
      <c r="I12" s="15"/>
    </row>
    <row r="13" spans="1:9" ht="15.6" customHeight="1" x14ac:dyDescent="0.25">
      <c r="A13" s="4"/>
      <c r="B13" s="2"/>
      <c r="C13" s="2"/>
      <c r="D13" s="20"/>
      <c r="E13" s="10"/>
      <c r="F13" s="10"/>
      <c r="G13" s="10"/>
      <c r="H13" s="10"/>
      <c r="I13" s="11"/>
    </row>
    <row r="14" spans="1:9" ht="15.6" customHeight="1" thickBot="1" x14ac:dyDescent="0.3">
      <c r="A14" s="5"/>
      <c r="B14" s="6"/>
      <c r="C14" s="6"/>
      <c r="D14" s="21"/>
      <c r="E14" s="12"/>
      <c r="F14" s="12"/>
      <c r="G14" s="12"/>
      <c r="H14" s="12"/>
      <c r="I14" s="13"/>
    </row>
    <row r="15" spans="1:9" ht="15.6" customHeight="1" x14ac:dyDescent="0.25">
      <c r="A15" s="95" t="s">
        <v>13</v>
      </c>
      <c r="B15" s="1" t="s">
        <v>14</v>
      </c>
      <c r="C15" s="44" t="str">
        <f>"20/2"</f>
        <v>20/2</v>
      </c>
      <c r="D15" s="45" t="s">
        <v>37</v>
      </c>
      <c r="E15" s="46" t="str">
        <f>"250"</f>
        <v>250</v>
      </c>
      <c r="F15" s="46">
        <v>118.65913</v>
      </c>
      <c r="G15" s="46">
        <v>2.02</v>
      </c>
      <c r="H15" s="46">
        <v>6.87</v>
      </c>
      <c r="I15" s="46">
        <v>12.98</v>
      </c>
    </row>
    <row r="16" spans="1:9" ht="15.6" customHeight="1" x14ac:dyDescent="0.25">
      <c r="A16" s="96"/>
      <c r="C16" s="44" t="str">
        <f>"-"</f>
        <v>-</v>
      </c>
      <c r="D16" s="45" t="s">
        <v>38</v>
      </c>
      <c r="E16" s="50">
        <v>20</v>
      </c>
      <c r="F16" s="46">
        <v>59.108159999999998</v>
      </c>
      <c r="G16" s="46">
        <v>4.72</v>
      </c>
      <c r="H16" s="46">
        <v>4.47</v>
      </c>
      <c r="I16" s="46">
        <v>0</v>
      </c>
    </row>
    <row r="17" spans="1:9" ht="15.6" customHeight="1" x14ac:dyDescent="0.25">
      <c r="A17" s="96"/>
      <c r="B17" s="1" t="s">
        <v>15</v>
      </c>
      <c r="C17" s="44" t="str">
        <f>"11/8"</f>
        <v>11/8</v>
      </c>
      <c r="D17" s="45" t="s">
        <v>26</v>
      </c>
      <c r="E17" s="46" t="str">
        <f>"90"</f>
        <v>90</v>
      </c>
      <c r="F17" s="46">
        <v>144.53951924999987</v>
      </c>
      <c r="G17" s="46">
        <v>13.98</v>
      </c>
      <c r="H17" s="46">
        <v>7.58</v>
      </c>
      <c r="I17" s="46">
        <v>5.18</v>
      </c>
    </row>
    <row r="18" spans="1:9" ht="15.6" customHeight="1" x14ac:dyDescent="0.25">
      <c r="A18" s="96"/>
      <c r="B18" t="s">
        <v>16</v>
      </c>
      <c r="C18" s="44" t="str">
        <f>"46/3"</f>
        <v>46/3</v>
      </c>
      <c r="D18" s="45" t="s">
        <v>27</v>
      </c>
      <c r="E18" s="50">
        <v>100</v>
      </c>
      <c r="F18" s="46">
        <v>122.62678299999999</v>
      </c>
      <c r="G18" s="46">
        <v>3.53</v>
      </c>
      <c r="H18" s="46">
        <v>1.98</v>
      </c>
      <c r="I18" s="46">
        <v>22.74</v>
      </c>
    </row>
    <row r="19" spans="1:9" ht="15.6" customHeight="1" x14ac:dyDescent="0.25">
      <c r="A19" s="96"/>
      <c r="C19" s="44" t="str">
        <f>"22/3"</f>
        <v>22/3</v>
      </c>
      <c r="D19" s="45" t="s">
        <v>31</v>
      </c>
      <c r="E19" s="50">
        <v>80</v>
      </c>
      <c r="F19" s="46">
        <v>47.4</v>
      </c>
      <c r="G19" s="46">
        <v>1.29</v>
      </c>
      <c r="H19" s="46">
        <v>1.35</v>
      </c>
      <c r="I19" s="46">
        <v>8.6</v>
      </c>
    </row>
    <row r="20" spans="1:9" ht="15.6" customHeight="1" x14ac:dyDescent="0.25">
      <c r="A20" s="96"/>
      <c r="B20" s="1" t="s">
        <v>23</v>
      </c>
      <c r="C20" s="44" t="s">
        <v>57</v>
      </c>
      <c r="D20" s="45" t="s">
        <v>58</v>
      </c>
      <c r="E20" s="46" t="str">
        <f>"200"</f>
        <v>200</v>
      </c>
      <c r="F20" s="46">
        <v>1.49</v>
      </c>
      <c r="G20" s="46">
        <v>0.19</v>
      </c>
      <c r="H20" s="46">
        <v>0.04</v>
      </c>
      <c r="I20" s="46">
        <v>0.14000000000000001</v>
      </c>
    </row>
    <row r="21" spans="1:9" ht="15.6" customHeight="1" x14ac:dyDescent="0.25">
      <c r="A21" s="96"/>
      <c r="B21" s="1"/>
      <c r="C21" s="44"/>
      <c r="D21" s="45" t="s">
        <v>24</v>
      </c>
      <c r="E21" s="46" t="str">
        <f>"60"</f>
        <v>60</v>
      </c>
      <c r="F21" s="46">
        <v>116.03</v>
      </c>
      <c r="G21" s="46">
        <v>3.96</v>
      </c>
      <c r="H21" s="46">
        <v>0.72</v>
      </c>
      <c r="I21" s="46">
        <v>25.02</v>
      </c>
    </row>
    <row r="22" spans="1:9" ht="15.6" customHeight="1" thickBot="1" x14ac:dyDescent="0.3">
      <c r="A22" s="96"/>
      <c r="B22" s="6"/>
      <c r="C22" s="61" t="str">
        <f>"-"</f>
        <v>-</v>
      </c>
      <c r="D22" s="55" t="s">
        <v>29</v>
      </c>
      <c r="E22" s="56">
        <v>140</v>
      </c>
      <c r="F22" s="57">
        <v>68.150000000000006</v>
      </c>
      <c r="G22" s="57">
        <v>0.56000000000000005</v>
      </c>
      <c r="H22" s="57">
        <v>0.56000000000000005</v>
      </c>
      <c r="I22" s="57">
        <v>16.239999999999998</v>
      </c>
    </row>
    <row r="23" spans="1:9" ht="15.6" customHeight="1" thickBot="1" x14ac:dyDescent="0.3">
      <c r="A23" s="98"/>
      <c r="B23" s="6"/>
      <c r="C23" s="61" t="str">
        <f>"-"</f>
        <v>-</v>
      </c>
      <c r="D23" s="55"/>
      <c r="E23" s="56"/>
      <c r="F23" s="57"/>
      <c r="G23" s="57"/>
      <c r="H23" s="57"/>
      <c r="I23" s="57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A22" sqref="A22:XFD22"/>
    </sheetView>
  </sheetViews>
  <sheetFormatPr defaultRowHeight="15" x14ac:dyDescent="0.25"/>
  <cols>
    <col min="4" max="4" width="36" customWidth="1"/>
  </cols>
  <sheetData>
    <row r="1" spans="1:9" ht="15.6" customHeight="1" x14ac:dyDescent="0.25">
      <c r="A1" t="s">
        <v>0</v>
      </c>
      <c r="B1" s="92" t="s">
        <v>40</v>
      </c>
      <c r="C1" s="93"/>
      <c r="D1" s="94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41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5"/>
      <c r="B4" s="3"/>
      <c r="C4" s="44" t="str">
        <f>"20/2"</f>
        <v>20/2</v>
      </c>
      <c r="D4" s="45" t="s">
        <v>37</v>
      </c>
      <c r="E4" s="46" t="str">
        <f>"250"</f>
        <v>250</v>
      </c>
      <c r="F4" s="46">
        <v>118.65913</v>
      </c>
      <c r="G4" s="46">
        <v>2.02</v>
      </c>
      <c r="H4" s="46">
        <v>6.87</v>
      </c>
      <c r="I4" s="46">
        <v>12.98</v>
      </c>
    </row>
    <row r="5" spans="1:9" ht="15.6" customHeight="1" x14ac:dyDescent="0.25">
      <c r="A5" s="96"/>
      <c r="B5" s="25"/>
      <c r="C5" s="44" t="str">
        <f>"11/8"</f>
        <v>11/8</v>
      </c>
      <c r="D5" s="45" t="s">
        <v>26</v>
      </c>
      <c r="E5" s="46" t="str">
        <f>"100"</f>
        <v>100</v>
      </c>
      <c r="F5" s="46">
        <v>144.53951924999987</v>
      </c>
      <c r="G5" s="46">
        <v>13.98</v>
      </c>
      <c r="H5" s="46">
        <v>7.58</v>
      </c>
      <c r="I5" s="46">
        <v>5.18</v>
      </c>
    </row>
    <row r="6" spans="1:9" ht="15.6" customHeight="1" x14ac:dyDescent="0.25">
      <c r="A6" s="96"/>
      <c r="B6" s="25"/>
      <c r="C6" s="26" t="s">
        <v>59</v>
      </c>
      <c r="D6" s="32" t="s">
        <v>27</v>
      </c>
      <c r="E6" s="89">
        <v>180</v>
      </c>
      <c r="F6" s="31">
        <v>220.7282094</v>
      </c>
      <c r="G6" s="31">
        <v>6.36</v>
      </c>
      <c r="H6" s="31">
        <v>3.57</v>
      </c>
      <c r="I6" s="31">
        <v>40.93</v>
      </c>
    </row>
    <row r="7" spans="1:9" ht="15.6" customHeight="1" x14ac:dyDescent="0.25">
      <c r="A7" s="96"/>
      <c r="B7" s="25"/>
      <c r="C7" s="44" t="str">
        <f>"8/4"</f>
        <v>8/4</v>
      </c>
      <c r="D7" s="45" t="s">
        <v>35</v>
      </c>
      <c r="E7" s="46" t="str">
        <f>"250"</f>
        <v>250</v>
      </c>
      <c r="F7" s="46">
        <v>257.00709749999999</v>
      </c>
      <c r="G7" s="46">
        <v>7.98</v>
      </c>
      <c r="H7" s="46">
        <v>9.26</v>
      </c>
      <c r="I7" s="46">
        <v>36.450000000000003</v>
      </c>
    </row>
    <row r="8" spans="1:9" ht="15.6" customHeight="1" x14ac:dyDescent="0.25">
      <c r="A8" s="96"/>
      <c r="B8" s="25"/>
      <c r="C8" s="26" t="s">
        <v>61</v>
      </c>
      <c r="D8" s="32" t="s">
        <v>28</v>
      </c>
      <c r="E8" s="89">
        <v>200</v>
      </c>
      <c r="F8" s="31">
        <v>20.530314146341464</v>
      </c>
      <c r="G8" s="31">
        <v>0.12</v>
      </c>
      <c r="H8" s="31">
        <v>0.02</v>
      </c>
      <c r="I8" s="31">
        <v>5.0599999999999996</v>
      </c>
    </row>
    <row r="9" spans="1:9" ht="15.6" customHeight="1" x14ac:dyDescent="0.25">
      <c r="A9" s="96"/>
      <c r="B9" s="25"/>
      <c r="C9" s="44" t="str">
        <f>"-"</f>
        <v>-</v>
      </c>
      <c r="D9" s="45" t="s">
        <v>22</v>
      </c>
      <c r="E9" s="46" t="str">
        <f>"30"</f>
        <v>30</v>
      </c>
      <c r="F9" s="46">
        <v>67.170299999999997</v>
      </c>
      <c r="G9" s="46">
        <v>1.98</v>
      </c>
      <c r="H9" s="46">
        <v>0.2</v>
      </c>
      <c r="I9" s="46">
        <v>14.07</v>
      </c>
    </row>
    <row r="10" spans="1:9" ht="15.6" customHeight="1" x14ac:dyDescent="0.25">
      <c r="A10" s="96"/>
      <c r="B10" s="25"/>
      <c r="C10" s="44" t="str">
        <f>"-"</f>
        <v>-</v>
      </c>
      <c r="D10" s="45" t="s">
        <v>24</v>
      </c>
      <c r="E10" s="46" t="str">
        <f>"30"</f>
        <v>30</v>
      </c>
      <c r="F10" s="46">
        <v>58.013999999999996</v>
      </c>
      <c r="G10" s="46">
        <v>1.98</v>
      </c>
      <c r="H10" s="46">
        <v>0.36</v>
      </c>
      <c r="I10" s="46">
        <v>12.51</v>
      </c>
    </row>
    <row r="11" spans="1:9" ht="15.6" customHeight="1" x14ac:dyDescent="0.25">
      <c r="A11" s="96"/>
      <c r="B11" s="25"/>
      <c r="C11" s="44"/>
      <c r="D11" s="45" t="s">
        <v>42</v>
      </c>
      <c r="E11" s="46" t="str">
        <f>"200"</f>
        <v>200</v>
      </c>
      <c r="F11" s="46">
        <v>80</v>
      </c>
      <c r="G11" s="46">
        <v>1</v>
      </c>
      <c r="H11" s="46">
        <v>0.2</v>
      </c>
      <c r="I11" s="46">
        <v>20</v>
      </c>
    </row>
    <row r="12" spans="1:9" ht="15.6" customHeight="1" x14ac:dyDescent="0.25">
      <c r="A12" s="96"/>
      <c r="B12" s="25"/>
      <c r="C12" s="68">
        <v>365</v>
      </c>
      <c r="D12" s="45" t="s">
        <v>63</v>
      </c>
      <c r="E12" s="63">
        <v>100</v>
      </c>
      <c r="F12" s="46">
        <v>438</v>
      </c>
      <c r="G12" s="46">
        <v>7.4</v>
      </c>
      <c r="H12" s="46">
        <v>23.3</v>
      </c>
      <c r="I12" s="46">
        <v>49.3</v>
      </c>
    </row>
    <row r="13" spans="1:9" ht="15.6" customHeight="1" x14ac:dyDescent="0.25">
      <c r="A13" s="96"/>
      <c r="B13" s="25"/>
      <c r="C13" s="44" t="s">
        <v>64</v>
      </c>
      <c r="D13" s="45" t="s">
        <v>43</v>
      </c>
      <c r="E13" s="63">
        <v>100</v>
      </c>
      <c r="F13" s="46">
        <v>376</v>
      </c>
      <c r="G13" s="46">
        <v>14.2</v>
      </c>
      <c r="H13" s="46">
        <v>22.9</v>
      </c>
      <c r="I13" s="46">
        <v>27.4</v>
      </c>
    </row>
    <row r="14" spans="1:9" ht="15.6" customHeight="1" x14ac:dyDescent="0.25">
      <c r="A14" s="96"/>
      <c r="B14" s="25"/>
      <c r="C14" s="44" t="str">
        <f>"22/12"</f>
        <v>22/12</v>
      </c>
      <c r="D14" s="45" t="s">
        <v>44</v>
      </c>
      <c r="E14" s="63">
        <v>100</v>
      </c>
      <c r="F14" s="46">
        <v>183</v>
      </c>
      <c r="G14" s="46">
        <v>5.3</v>
      </c>
      <c r="H14" s="46">
        <v>4.9000000000000004</v>
      </c>
      <c r="I14" s="46">
        <v>28.4</v>
      </c>
    </row>
    <row r="15" spans="1:9" ht="15.6" customHeight="1" x14ac:dyDescent="0.25">
      <c r="A15" s="96"/>
      <c r="B15" s="25"/>
      <c r="C15" s="44" t="str">
        <f>"17/12"</f>
        <v>17/12</v>
      </c>
      <c r="D15" s="45" t="s">
        <v>65</v>
      </c>
      <c r="E15" s="63">
        <v>100</v>
      </c>
      <c r="F15" s="46">
        <v>340</v>
      </c>
      <c r="G15" s="46">
        <v>7.7</v>
      </c>
      <c r="H15" s="46">
        <v>7.4</v>
      </c>
      <c r="I15" s="46">
        <v>59.9</v>
      </c>
    </row>
    <row r="16" spans="1:9" ht="15.6" customHeight="1" x14ac:dyDescent="0.25">
      <c r="A16" s="96"/>
      <c r="B16" s="1"/>
      <c r="C16" s="44" t="str">
        <f>"25/12"</f>
        <v>25/12</v>
      </c>
      <c r="D16" s="45" t="s">
        <v>45</v>
      </c>
      <c r="E16" s="63">
        <v>100</v>
      </c>
      <c r="F16" s="46">
        <v>257</v>
      </c>
      <c r="G16" s="46">
        <v>8.6</v>
      </c>
      <c r="H16" s="46">
        <v>3.5</v>
      </c>
      <c r="I16" s="46">
        <v>46.5</v>
      </c>
    </row>
    <row r="17" spans="1:9" ht="15.6" customHeight="1" x14ac:dyDescent="0.25">
      <c r="A17" s="96"/>
      <c r="B17" s="1"/>
      <c r="C17" s="68">
        <v>412</v>
      </c>
      <c r="D17" s="55" t="s">
        <v>46</v>
      </c>
      <c r="E17" s="64">
        <v>100</v>
      </c>
      <c r="F17" s="57">
        <v>297</v>
      </c>
      <c r="G17" s="57">
        <v>11.1</v>
      </c>
      <c r="H17" s="57">
        <v>14.1</v>
      </c>
      <c r="I17" s="57">
        <v>30</v>
      </c>
    </row>
    <row r="18" spans="1:9" ht="15.6" customHeight="1" x14ac:dyDescent="0.25">
      <c r="A18" s="96"/>
      <c r="B18" s="49"/>
      <c r="C18" s="90" t="str">
        <f>"15/12"</f>
        <v>15/12</v>
      </c>
      <c r="D18" s="45" t="s">
        <v>66</v>
      </c>
      <c r="E18" s="63">
        <v>100</v>
      </c>
      <c r="F18" s="46">
        <v>272</v>
      </c>
      <c r="G18" s="46">
        <v>8.5</v>
      </c>
      <c r="H18" s="46">
        <v>1.6</v>
      </c>
      <c r="I18" s="46">
        <v>53.8</v>
      </c>
    </row>
    <row r="19" spans="1:9" ht="15.6" customHeight="1" x14ac:dyDescent="0.25">
      <c r="A19" s="97"/>
      <c r="B19" s="37"/>
      <c r="C19" s="91" t="str">
        <f>"07/12"</f>
        <v>07/12</v>
      </c>
      <c r="D19" s="45" t="s">
        <v>67</v>
      </c>
      <c r="E19" s="63">
        <v>100</v>
      </c>
      <c r="F19" s="46">
        <v>301</v>
      </c>
      <c r="G19" s="46">
        <v>7.4</v>
      </c>
      <c r="H19" s="46">
        <v>8.6</v>
      </c>
      <c r="I19" s="46">
        <v>47.1</v>
      </c>
    </row>
    <row r="20" spans="1:9" ht="15.6" customHeight="1" x14ac:dyDescent="0.25">
      <c r="A20" s="65"/>
      <c r="B20" s="66"/>
      <c r="C20" s="91" t="str">
        <f>"18/12"</f>
        <v>18/12</v>
      </c>
      <c r="D20" s="45" t="s">
        <v>68</v>
      </c>
      <c r="E20" s="63">
        <v>100</v>
      </c>
      <c r="F20" s="46">
        <v>192</v>
      </c>
      <c r="G20" s="46">
        <v>5.7</v>
      </c>
      <c r="H20" s="46">
        <v>6</v>
      </c>
      <c r="I20" s="46">
        <v>27.4</v>
      </c>
    </row>
    <row r="21" spans="1:9" ht="15.6" customHeight="1" x14ac:dyDescent="0.25">
      <c r="A21" s="65"/>
      <c r="B21" s="66"/>
      <c r="C21" s="91" t="str">
        <f>"05/12"</f>
        <v>05/12</v>
      </c>
      <c r="D21" s="45" t="s">
        <v>69</v>
      </c>
      <c r="E21" s="63">
        <v>100</v>
      </c>
      <c r="F21" s="46">
        <v>299</v>
      </c>
      <c r="G21" s="46">
        <v>14</v>
      </c>
      <c r="H21" s="46">
        <v>12.5</v>
      </c>
      <c r="I21" s="46">
        <v>31.3</v>
      </c>
    </row>
    <row r="22" spans="1:9" ht="15.6" customHeight="1" x14ac:dyDescent="0.25">
      <c r="A22" s="65"/>
      <c r="B22" s="66"/>
      <c r="C22" s="44"/>
      <c r="D22" s="45" t="s">
        <v>47</v>
      </c>
      <c r="E22" s="63">
        <v>38</v>
      </c>
      <c r="F22" s="46">
        <v>201.4</v>
      </c>
      <c r="G22" s="46">
        <v>1.94</v>
      </c>
      <c r="H22" s="46">
        <v>12.24</v>
      </c>
      <c r="I22" s="46">
        <v>20.86</v>
      </c>
    </row>
    <row r="23" spans="1:9" ht="15.6" customHeight="1" x14ac:dyDescent="0.25">
      <c r="A23" s="65"/>
      <c r="B23" s="66"/>
      <c r="C23" s="44"/>
      <c r="D23" s="45" t="s">
        <v>48</v>
      </c>
      <c r="E23" s="63">
        <v>30</v>
      </c>
      <c r="F23" s="46">
        <v>129</v>
      </c>
      <c r="G23" s="46">
        <v>1.3</v>
      </c>
      <c r="H23" s="46">
        <v>5.4</v>
      </c>
      <c r="I23" s="46">
        <v>18.899999999999999</v>
      </c>
    </row>
    <row r="24" spans="1:9" ht="15.6" customHeight="1" x14ac:dyDescent="0.25">
      <c r="A24" s="65"/>
      <c r="B24" s="66"/>
      <c r="C24" s="44"/>
      <c r="D24" s="45" t="s">
        <v>49</v>
      </c>
      <c r="E24" s="63">
        <v>30</v>
      </c>
      <c r="F24" s="46">
        <v>156</v>
      </c>
      <c r="G24" s="46">
        <v>1.05</v>
      </c>
      <c r="H24" s="46">
        <v>9</v>
      </c>
      <c r="I24" s="46">
        <v>17.399999999999999</v>
      </c>
    </row>
    <row r="25" spans="1:9" ht="15.6" customHeight="1" x14ac:dyDescent="0.25">
      <c r="A25" s="65"/>
      <c r="B25" s="66"/>
      <c r="C25" s="44"/>
      <c r="D25" s="45"/>
      <c r="E25" s="63"/>
      <c r="F25" s="46"/>
      <c r="G25" s="46"/>
      <c r="H25" s="46"/>
      <c r="I25" s="46"/>
    </row>
    <row r="26" spans="1:9" ht="15.6" customHeight="1" thickBot="1" x14ac:dyDescent="0.3">
      <c r="A26" s="40"/>
      <c r="B26" s="39"/>
      <c r="C26" s="47"/>
      <c r="D26" s="58"/>
      <c r="E26" s="67"/>
      <c r="F26" s="60"/>
      <c r="G26" s="60"/>
      <c r="H26" s="60"/>
      <c r="I26" s="60"/>
    </row>
    <row r="27" spans="1:9" ht="15.75" thickTop="1" x14ac:dyDescent="0.25"/>
  </sheetData>
  <mergeCells count="2">
    <mergeCell ref="B1:D1"/>
    <mergeCell ref="A4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Аллергия</vt:lpstr>
      <vt:lpstr>Сахарный диабет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2025-09-10T07:30:50Z</dcterms:modified>
</cp:coreProperties>
</file>