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5"/>
  </bookViews>
  <sheets>
    <sheet name="1-4класс" sheetId="1" r:id="rId1"/>
    <sheet name="5-11 класс" sheetId="2" r:id="rId2"/>
    <sheet name="1-4 ОВЗ" sheetId="3" r:id="rId3"/>
    <sheet name="5-11 ОВЗ" sheetId="4" r:id="rId4"/>
    <sheet name="Сахарный диабет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C21" i="7"/>
  <c r="C20" i="7"/>
  <c r="C19" i="7"/>
  <c r="C17" i="7"/>
  <c r="C16" i="7"/>
  <c r="C15" i="7"/>
  <c r="E12" i="7"/>
  <c r="E11" i="7" l="1"/>
  <c r="E10" i="7"/>
  <c r="E9" i="7"/>
  <c r="C9" i="7"/>
  <c r="E7" i="7"/>
  <c r="C7" i="7"/>
  <c r="E8" i="7"/>
  <c r="C8" i="7"/>
  <c r="E6" i="7"/>
  <c r="C6" i="7"/>
  <c r="E5" i="7"/>
  <c r="C5" i="7"/>
  <c r="E4" i="7"/>
  <c r="C4" i="7"/>
  <c r="E21" i="4"/>
  <c r="C21" i="4"/>
  <c r="E20" i="4"/>
  <c r="C20" i="4"/>
  <c r="E19" i="4"/>
  <c r="C19" i="4"/>
  <c r="E18" i="4"/>
  <c r="C18" i="4"/>
  <c r="E17" i="4"/>
  <c r="C17" i="4"/>
  <c r="E16" i="4"/>
  <c r="C16" i="4"/>
  <c r="C8" i="4"/>
  <c r="E7" i="4"/>
  <c r="C7" i="4"/>
  <c r="E6" i="4"/>
  <c r="C6" i="4"/>
  <c r="E5" i="4"/>
  <c r="C5" i="4"/>
  <c r="E4" i="4"/>
  <c r="C4" i="4"/>
  <c r="E22" i="3" l="1"/>
  <c r="C22" i="3"/>
  <c r="E21" i="3"/>
  <c r="C21" i="3"/>
  <c r="E20" i="3"/>
  <c r="C20" i="3"/>
  <c r="E19" i="3"/>
  <c r="C19" i="3"/>
  <c r="E18" i="3"/>
  <c r="C18" i="3"/>
  <c r="C9" i="3"/>
  <c r="E8" i="3"/>
  <c r="C8" i="3"/>
  <c r="E7" i="3"/>
  <c r="C7" i="3"/>
  <c r="E6" i="3"/>
  <c r="C6" i="3"/>
  <c r="E5" i="3"/>
  <c r="C5" i="3"/>
  <c r="C11" i="7" l="1"/>
  <c r="C10" i="7"/>
  <c r="E21" i="5" l="1"/>
  <c r="E20" i="5"/>
  <c r="C20" i="5"/>
  <c r="E19" i="5"/>
  <c r="C19" i="5"/>
  <c r="E18" i="5"/>
  <c r="C18" i="5"/>
  <c r="E17" i="5"/>
  <c r="C17" i="5"/>
  <c r="E16" i="5"/>
  <c r="C16" i="5"/>
  <c r="C11" i="5"/>
  <c r="C8" i="5"/>
  <c r="C7" i="5"/>
  <c r="C6" i="5"/>
  <c r="C4" i="5"/>
  <c r="C11" i="4" l="1"/>
  <c r="C23" i="3" l="1"/>
  <c r="C11" i="3"/>
  <c r="C9" i="2" l="1"/>
  <c r="E8" i="2"/>
  <c r="C8" i="2"/>
  <c r="E7" i="2"/>
  <c r="C7" i="2"/>
  <c r="C6" i="2"/>
  <c r="E5" i="2"/>
  <c r="C5" i="2"/>
  <c r="E4" i="2"/>
  <c r="C4" i="2"/>
  <c r="E6" i="1" l="1"/>
  <c r="C6" i="1"/>
  <c r="C5" i="1" l="1"/>
  <c r="E8" i="1" l="1"/>
  <c r="C8" i="1"/>
  <c r="E7" i="1"/>
  <c r="C7" i="1"/>
  <c r="E4" i="1"/>
  <c r="C4" i="1"/>
  <c r="C10" i="1" l="1"/>
</calcChain>
</file>

<file path=xl/sharedStrings.xml><?xml version="1.0" encoding="utf-8"?>
<sst xmlns="http://schemas.openxmlformats.org/spreadsheetml/2006/main" count="223" uniqueCount="67">
  <si>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</si>
  <si>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</si>
  <si>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</si>
  <si>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</si>
  <si>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</si>
  <si>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</si>
  <si>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</si>
  <si>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</si>
  <si>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</si>
  <si>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</si>
  <si>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</si>
  <si>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</si>
  <si>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</si>
  <si>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</si>
  <si>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</si>
  <si>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</si>
  <si>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</si>
  <si>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</si>
  <si>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</si>
  <si>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</si>
  <si>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</si>
  <si>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</si>
  <si>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</si>
  <si>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</si>
  <si>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</si>
  <si>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</si>
  <si>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</si>
  <si>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Капуста тушеная</t>
  </si>
  <si>
    <t>Фрукт</t>
  </si>
  <si>
    <t>Чай с лимоном (вариант 2)</t>
  </si>
  <si>
    <t>МБОУ СОШ №19 7-10 лет</t>
  </si>
  <si>
    <t>МБОУ СОШ  № 19 11 и ст</t>
  </si>
  <si>
    <t>МБОУ СОШ № 19 ДОВЗ 7-10 лет</t>
  </si>
  <si>
    <t>Каша ячневая молочная с маслом сливочным</t>
  </si>
  <si>
    <t>Масло сливочное</t>
  </si>
  <si>
    <t>Суп картофельный с макаронными изделиями</t>
  </si>
  <si>
    <t>Фрикадельки мясные</t>
  </si>
  <si>
    <t>МБОУ СОШ № 19 ДОВЗ 12 и ст</t>
  </si>
  <si>
    <t>МБОУ СОШ № 19 5-11 Сахарный диабет</t>
  </si>
  <si>
    <t>Каша ячневая молочная с маслом сливочным без сахара</t>
  </si>
  <si>
    <t>Какао с молоком без сахара</t>
  </si>
  <si>
    <t>Сыр (порциями)</t>
  </si>
  <si>
    <t>Капуста тушеная без сахара</t>
  </si>
  <si>
    <t>54-1гн-2020</t>
  </si>
  <si>
    <t>Чай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</si>
  <si>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</si>
  <si>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</si>
  <si>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</si>
  <si>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</si>
  <si>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</si>
  <si>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</si>
  <si>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</si>
  <si>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</si>
  <si>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</si>
  <si>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</si>
  <si>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18/2</t>
  </si>
  <si>
    <t>Капуста тушеная (вариант 2)</t>
  </si>
  <si>
    <t>Компот из сухофруктов (вариант 2)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</si>
  <si>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</si>
  <si>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</si>
  <si>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</si>
  <si>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</si>
  <si>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</si>
  <si>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</si>
  <si>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</si>
  <si>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Цена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</si>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</sst>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1" fontId="4" fillId="3" borderId="16" xfId="0" applyNumberFormat="1" applyFont="1" applyFill="1" applyBorder="1" applyAlignment="1">
      <alignment horizontal="left"/>
    </xf>
    <xf numFmtId="2" fontId="4" fillId="3" borderId="16" xfId="0" applyNumberFormat="1" applyFont="1" applyFill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0" fillId="0" borderId="23" xfId="0" applyBorder="1"/>
    <xf numFmtId="0" fontId="1" fillId="0" borderId="23" xfId="0" applyFont="1" applyBorder="1"/>
    <xf numFmtId="2" fontId="1" fillId="0" borderId="4" xfId="0" applyNumberFormat="1" applyFont="1" applyBorder="1"/>
    <xf numFmtId="0" fontId="2" fillId="0" borderId="16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1" fontId="2" fillId="0" borderId="16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1" fontId="2" fillId="0" borderId="22" xfId="0" applyNumberFormat="1" applyFont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2" fontId="0" fillId="0" borderId="0" xfId="0" applyNumberFormat="1" applyFont="1"/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0" borderId="1" xfId="0" applyFont="1" applyBorder="1"/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left"/>
    </xf>
    <xf numFmtId="16" fontId="2" fillId="0" borderId="1" xfId="0" applyNumberFormat="1" applyFont="1" applyBorder="1"/>
    <xf numFmtId="16" fontId="2" fillId="0" borderId="16" xfId="0" applyNumberFormat="1" applyFont="1" applyBorder="1"/>
    <xf numFmtId="0" fontId="1" fillId="0" borderId="16" xfId="0" applyFont="1" applyBorder="1" applyAlignment="1">
      <alignment horizontal="right"/>
    </xf>
    <xf numFmtId="2" fontId="2" fillId="0" borderId="16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right"/>
    </xf>
    <xf numFmtId="2" fontId="1" fillId="3" borderId="16" xfId="0" applyNumberFormat="1" applyFont="1" applyFill="1" applyBorder="1" applyAlignment="1">
      <alignment horizontal="right"/>
    </xf>
    <xf numFmtId="2" fontId="1" fillId="0" borderId="22" xfId="0" applyNumberFormat="1" applyFont="1" applyBorder="1"/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92" t="s">
        <v>30</v>
      </c>
      <c r="C1" s="93"/>
      <c r="D1" s="94"/>
      <c r="E1" t="s">
        <v>17</v>
      </c>
      <c r="I1" t="s">
        <v>1</v>
      </c>
      <c r="J1" s="19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ht="15.75" x14ac:dyDescent="0.25">
      <c r="A4" s="95" t="s">
        <v>9</v>
      </c>
      <c r="B4" s="3" t="s">
        <v>10</v>
      </c>
      <c r="C4" s="32" t="str">
        <f>"5/9"</f>
        <v>5/9</v>
      </c>
      <c r="D4" s="33" t="s">
        <v>26</v>
      </c>
      <c r="E4" s="32" t="str">
        <f>"90"</f>
        <v>90</v>
      </c>
      <c r="F4" s="36">
        <v>74</v>
      </c>
      <c r="G4" s="60">
        <v>187.82568900000001</v>
      </c>
      <c r="H4" s="60">
        <v>13.35</v>
      </c>
      <c r="I4" s="60">
        <v>11.19</v>
      </c>
      <c r="J4" s="60">
        <v>8.36</v>
      </c>
    </row>
    <row r="5" spans="1:13" ht="15.75" x14ac:dyDescent="0.25">
      <c r="A5" s="96"/>
      <c r="B5" s="20" t="s">
        <v>15</v>
      </c>
      <c r="C5" s="32" t="str">
        <f>"12/3"</f>
        <v>12/3</v>
      </c>
      <c r="D5" s="33" t="s">
        <v>27</v>
      </c>
      <c r="E5" s="48">
        <v>170</v>
      </c>
      <c r="F5" s="84">
        <v>28.06</v>
      </c>
      <c r="G5" s="61">
        <v>105.397195</v>
      </c>
      <c r="H5" s="61">
        <v>3.65</v>
      </c>
      <c r="I5" s="61">
        <v>3.2</v>
      </c>
      <c r="J5" s="61">
        <v>17.8</v>
      </c>
    </row>
    <row r="6" spans="1:13" ht="15.75" x14ac:dyDescent="0.25">
      <c r="A6" s="96"/>
      <c r="B6" s="20" t="s">
        <v>23</v>
      </c>
      <c r="C6" s="39" t="str">
        <f>"29/10"</f>
        <v>29/10</v>
      </c>
      <c r="D6" s="40" t="s">
        <v>29</v>
      </c>
      <c r="E6" s="41" t="str">
        <f>"180"</f>
        <v>180</v>
      </c>
      <c r="F6" s="41">
        <v>9</v>
      </c>
      <c r="G6" s="60">
        <v>18.47728273170733</v>
      </c>
      <c r="H6" s="60">
        <v>0.11</v>
      </c>
      <c r="I6" s="60">
        <v>0.02</v>
      </c>
      <c r="J6" s="60">
        <v>4.5599999999999996</v>
      </c>
    </row>
    <row r="7" spans="1:13" ht="15.75" x14ac:dyDescent="0.25">
      <c r="A7" s="96"/>
      <c r="B7" s="1" t="s">
        <v>18</v>
      </c>
      <c r="C7" s="32" t="str">
        <f>"-"</f>
        <v>-</v>
      </c>
      <c r="D7" s="33" t="s">
        <v>21</v>
      </c>
      <c r="E7" s="32" t="str">
        <f>"30"</f>
        <v>30</v>
      </c>
      <c r="F7" s="32">
        <v>3.28</v>
      </c>
      <c r="G7" s="60">
        <v>67.170299999999997</v>
      </c>
      <c r="H7" s="60">
        <v>1.98</v>
      </c>
      <c r="I7" s="60">
        <v>0.2</v>
      </c>
      <c r="J7" s="60">
        <v>14.07</v>
      </c>
    </row>
    <row r="8" spans="1:13" ht="15.75" x14ac:dyDescent="0.25">
      <c r="A8" s="96"/>
      <c r="B8" s="1" t="s">
        <v>18</v>
      </c>
      <c r="C8" s="32" t="str">
        <f>"-"</f>
        <v>-</v>
      </c>
      <c r="D8" s="33" t="s">
        <v>24</v>
      </c>
      <c r="E8" s="32" t="str">
        <f>"30"</f>
        <v>30</v>
      </c>
      <c r="F8" s="32">
        <v>3.28</v>
      </c>
      <c r="G8" s="61">
        <v>58.013999999999996</v>
      </c>
      <c r="H8" s="61">
        <v>1.98</v>
      </c>
      <c r="I8" s="61">
        <v>0.36</v>
      </c>
      <c r="J8" s="61">
        <v>12.51</v>
      </c>
    </row>
    <row r="9" spans="1:13" ht="15.75" x14ac:dyDescent="0.25">
      <c r="A9" s="96"/>
      <c r="B9" s="31"/>
      <c r="C9" s="34"/>
      <c r="D9" s="35"/>
      <c r="E9" s="38"/>
      <c r="F9" s="38"/>
      <c r="G9" s="37"/>
      <c r="H9" s="34"/>
      <c r="I9" s="34"/>
      <c r="J9" s="34"/>
    </row>
    <row r="10" spans="1:13" ht="15.75" x14ac:dyDescent="0.25">
      <c r="A10" s="97"/>
      <c r="B10" s="24"/>
      <c r="C10" s="34" t="str">
        <f>""</f>
        <v/>
      </c>
      <c r="D10" s="35"/>
      <c r="E10" s="34"/>
      <c r="F10" s="34"/>
      <c r="G10" s="37"/>
      <c r="H10" s="34"/>
      <c r="I10" s="34"/>
      <c r="J10" s="34"/>
      <c r="L10" s="30"/>
      <c r="M10" s="30"/>
    </row>
    <row r="11" spans="1:13" ht="15.75" thickBot="1" x14ac:dyDescent="0.3">
      <c r="A11" s="26"/>
      <c r="B11" s="25"/>
      <c r="C11" s="27"/>
      <c r="D11" s="28"/>
      <c r="E11" s="29"/>
      <c r="F11" s="29"/>
      <c r="G11" s="29"/>
      <c r="H11" s="29"/>
      <c r="I11" s="29"/>
      <c r="J11" s="29"/>
    </row>
    <row r="12" spans="1:13" ht="16.5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3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3" ht="15.75" x14ac:dyDescent="0.25">
      <c r="A15" s="95" t="s">
        <v>12</v>
      </c>
      <c r="B15" s="1" t="s">
        <v>13</v>
      </c>
      <c r="C15" s="32"/>
      <c r="D15" s="33"/>
      <c r="E15" s="32"/>
      <c r="F15" s="32"/>
      <c r="G15" s="36"/>
      <c r="H15" s="32"/>
      <c r="I15" s="32"/>
      <c r="J15" s="32"/>
    </row>
    <row r="16" spans="1:13" ht="15.75" x14ac:dyDescent="0.25">
      <c r="A16" s="96"/>
      <c r="C16" s="32"/>
      <c r="D16" s="33"/>
      <c r="E16" s="32"/>
      <c r="F16" s="32"/>
      <c r="G16" s="36"/>
      <c r="H16" s="32"/>
      <c r="I16" s="32"/>
      <c r="J16" s="32"/>
    </row>
    <row r="17" spans="1:10" ht="15.75" x14ac:dyDescent="0.25">
      <c r="A17" s="96"/>
      <c r="B17" s="1" t="s">
        <v>14</v>
      </c>
      <c r="C17" s="32"/>
      <c r="D17" s="33"/>
      <c r="E17" s="32"/>
      <c r="F17" s="32"/>
      <c r="G17" s="36"/>
      <c r="H17" s="32"/>
      <c r="I17" s="32"/>
      <c r="J17" s="32"/>
    </row>
    <row r="18" spans="1:10" ht="15.75" x14ac:dyDescent="0.25">
      <c r="A18" s="96"/>
      <c r="B18" t="s">
        <v>15</v>
      </c>
      <c r="C18" s="32"/>
      <c r="D18" s="33"/>
      <c r="E18" s="32"/>
      <c r="F18" s="32"/>
      <c r="G18" s="36"/>
      <c r="H18" s="32"/>
      <c r="I18" s="32"/>
      <c r="J18" s="32"/>
    </row>
    <row r="19" spans="1:10" ht="15.75" x14ac:dyDescent="0.25">
      <c r="A19" s="96"/>
      <c r="B19" s="1"/>
      <c r="C19" s="32"/>
      <c r="D19" s="33"/>
      <c r="E19" s="32"/>
      <c r="F19" s="32"/>
      <c r="G19" s="36"/>
      <c r="H19" s="32"/>
      <c r="I19" s="32"/>
      <c r="J19" s="32"/>
    </row>
    <row r="20" spans="1:10" ht="15.75" x14ac:dyDescent="0.25">
      <c r="A20" s="96"/>
      <c r="B20" s="1" t="s">
        <v>22</v>
      </c>
      <c r="C20" s="32"/>
      <c r="D20" s="33"/>
      <c r="E20" s="32"/>
      <c r="F20" s="32"/>
      <c r="G20" s="36"/>
      <c r="H20" s="32"/>
      <c r="I20" s="32"/>
      <c r="J20" s="32"/>
    </row>
    <row r="21" spans="1:10" ht="15.75" x14ac:dyDescent="0.25">
      <c r="A21" s="96"/>
      <c r="B21" s="1" t="s">
        <v>18</v>
      </c>
      <c r="C21" s="32"/>
      <c r="D21" s="33"/>
      <c r="E21" s="32"/>
      <c r="F21" s="32"/>
      <c r="G21" s="36"/>
      <c r="H21" s="32"/>
      <c r="I21" s="32"/>
      <c r="J21" s="32"/>
    </row>
    <row r="22" spans="1:10" ht="15.75" x14ac:dyDescent="0.25">
      <c r="A22" s="96"/>
      <c r="B22" s="1" t="s">
        <v>18</v>
      </c>
      <c r="C22" s="32"/>
      <c r="D22" s="33"/>
      <c r="E22" s="32"/>
      <c r="F22" s="32"/>
      <c r="G22" s="36"/>
      <c r="H22" s="32"/>
      <c r="I22" s="32"/>
      <c r="J22" s="32"/>
    </row>
    <row r="23" spans="1:10" ht="16.5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6" sqref="F6"/>
    </sheetView>
  </sheetViews>
  <sheetFormatPr defaultRowHeight="15" x14ac:dyDescent="0.25"/>
  <cols>
    <col min="4" max="4" width="36.7109375" customWidth="1"/>
    <col min="7" max="7" width="14.140625" customWidth="1"/>
  </cols>
  <sheetData>
    <row r="1" spans="1:10" ht="15.6" customHeight="1" x14ac:dyDescent="0.25">
      <c r="A1" t="s">
        <v>0</v>
      </c>
      <c r="B1" s="92" t="s">
        <v>31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95" t="s">
        <v>9</v>
      </c>
      <c r="B4" s="3" t="s">
        <v>10</v>
      </c>
      <c r="C4" s="32" t="str">
        <f>"5/9"</f>
        <v>5/9</v>
      </c>
      <c r="D4" s="33" t="s">
        <v>26</v>
      </c>
      <c r="E4" s="32" t="str">
        <f>"100"</f>
        <v>100</v>
      </c>
      <c r="F4" s="32">
        <v>82.22</v>
      </c>
      <c r="G4" s="36">
        <v>208.69521</v>
      </c>
      <c r="H4" s="32">
        <v>14.83</v>
      </c>
      <c r="I4" s="32">
        <v>12.44</v>
      </c>
      <c r="J4" s="32">
        <v>9.2899999999999991</v>
      </c>
    </row>
    <row r="5" spans="1:10" ht="15.6" customHeight="1" x14ac:dyDescent="0.25">
      <c r="A5" s="96"/>
      <c r="B5" s="20" t="s">
        <v>15</v>
      </c>
      <c r="C5" s="32" t="str">
        <f>"12/3"</f>
        <v>12/3</v>
      </c>
      <c r="D5" s="33" t="s">
        <v>27</v>
      </c>
      <c r="E5" s="32" t="str">
        <f>"180"</f>
        <v>180</v>
      </c>
      <c r="F5" s="32">
        <v>38.94</v>
      </c>
      <c r="G5" s="36">
        <v>111.59702999999999</v>
      </c>
      <c r="H5" s="32">
        <v>3.87</v>
      </c>
      <c r="I5" s="32">
        <v>3.39</v>
      </c>
      <c r="J5" s="32">
        <v>18.850000000000001</v>
      </c>
    </row>
    <row r="6" spans="1:10" ht="15.6" customHeight="1" x14ac:dyDescent="0.25">
      <c r="A6" s="96"/>
      <c r="B6" s="20" t="s">
        <v>23</v>
      </c>
      <c r="C6" s="39" t="str">
        <f>"29/10"</f>
        <v>29/10</v>
      </c>
      <c r="D6" s="40" t="s">
        <v>29</v>
      </c>
      <c r="E6" s="52">
        <v>200</v>
      </c>
      <c r="F6" s="85">
        <v>9</v>
      </c>
      <c r="G6" s="37">
        <v>20.530314146341464</v>
      </c>
      <c r="H6" s="37">
        <v>0.12</v>
      </c>
      <c r="I6" s="37">
        <v>0.02</v>
      </c>
      <c r="J6" s="37">
        <v>5.0599999999999996</v>
      </c>
    </row>
    <row r="7" spans="1:10" ht="15.6" customHeight="1" x14ac:dyDescent="0.25">
      <c r="A7" s="96"/>
      <c r="B7" s="1" t="s">
        <v>18</v>
      </c>
      <c r="C7" s="32" t="str">
        <f>"-"</f>
        <v>-</v>
      </c>
      <c r="D7" s="33" t="s">
        <v>21</v>
      </c>
      <c r="E7" s="32" t="str">
        <f>"40"</f>
        <v>40</v>
      </c>
      <c r="F7" s="32">
        <v>4.38</v>
      </c>
      <c r="G7" s="36">
        <v>89.560399999999987</v>
      </c>
      <c r="H7" s="32">
        <v>2.64</v>
      </c>
      <c r="I7" s="32">
        <v>0.26</v>
      </c>
      <c r="J7" s="32">
        <v>18.760000000000002</v>
      </c>
    </row>
    <row r="8" spans="1:10" ht="15.6" customHeight="1" x14ac:dyDescent="0.25">
      <c r="A8" s="96"/>
      <c r="B8" s="1" t="s">
        <v>18</v>
      </c>
      <c r="C8" s="32" t="str">
        <f>"-"</f>
        <v>-</v>
      </c>
      <c r="D8" s="33" t="s">
        <v>24</v>
      </c>
      <c r="E8" s="32" t="str">
        <f>"40"</f>
        <v>40</v>
      </c>
      <c r="F8" s="32">
        <v>4.38</v>
      </c>
      <c r="G8" s="37">
        <v>77.352000000000004</v>
      </c>
      <c r="H8" s="34">
        <v>2.64</v>
      </c>
      <c r="I8" s="34">
        <v>0.48</v>
      </c>
      <c r="J8" s="34">
        <v>16.68</v>
      </c>
    </row>
    <row r="9" spans="1:10" ht="15.6" customHeight="1" x14ac:dyDescent="0.25">
      <c r="A9" s="96"/>
      <c r="B9" s="31"/>
      <c r="C9" s="34" t="str">
        <f>"-"</f>
        <v>-</v>
      </c>
      <c r="D9" s="35"/>
      <c r="E9" s="38"/>
      <c r="F9" s="38"/>
      <c r="G9" s="37"/>
      <c r="H9" s="34"/>
      <c r="I9" s="34"/>
      <c r="J9" s="34"/>
    </row>
    <row r="10" spans="1:10" ht="15.6" customHeight="1" x14ac:dyDescent="0.25">
      <c r="A10" s="97"/>
      <c r="B10" s="24"/>
      <c r="C10" s="32"/>
      <c r="D10" s="33"/>
      <c r="E10" s="32"/>
      <c r="F10" s="32"/>
      <c r="G10" s="37"/>
      <c r="H10" s="34"/>
      <c r="I10" s="34"/>
      <c r="J10" s="34"/>
    </row>
    <row r="11" spans="1:10" ht="15.6" customHeight="1" thickBot="1" x14ac:dyDescent="0.3">
      <c r="A11" s="26"/>
      <c r="B11" s="25"/>
      <c r="C11" s="42"/>
      <c r="D11" s="43"/>
      <c r="E11" s="42"/>
      <c r="F11" s="42"/>
      <c r="G11" s="29"/>
      <c r="H11" s="29"/>
      <c r="I11" s="29"/>
      <c r="J11" s="29"/>
    </row>
    <row r="12" spans="1:10" ht="15.6" customHeight="1" thickTop="1" x14ac:dyDescent="0.25">
      <c r="A12" s="4" t="s">
        <v>11</v>
      </c>
      <c r="B12" s="21" t="s">
        <v>16</v>
      </c>
      <c r="C12" s="22"/>
      <c r="D12" s="23"/>
      <c r="E12" s="22"/>
      <c r="F12" s="22"/>
      <c r="G12" s="14"/>
      <c r="H12" s="14"/>
      <c r="I12" s="14"/>
      <c r="J12" s="15"/>
    </row>
    <row r="13" spans="1:10" ht="15.6" customHeight="1" x14ac:dyDescent="0.25">
      <c r="A13" s="4"/>
      <c r="B13" s="2"/>
      <c r="C13" s="2"/>
      <c r="D13" s="17"/>
      <c r="E13" s="10"/>
      <c r="F13" s="10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18"/>
      <c r="E14" s="12"/>
      <c r="F14" s="12"/>
      <c r="G14" s="12"/>
      <c r="H14" s="12"/>
      <c r="I14" s="12"/>
      <c r="J14" s="13"/>
    </row>
    <row r="15" spans="1:10" ht="15.6" customHeight="1" x14ac:dyDescent="0.25">
      <c r="A15" s="95" t="s">
        <v>12</v>
      </c>
      <c r="B15" s="1" t="s">
        <v>13</v>
      </c>
      <c r="C15" s="32"/>
      <c r="D15" s="33"/>
      <c r="E15" s="32"/>
      <c r="F15" s="32"/>
      <c r="G15" s="36"/>
      <c r="H15" s="32"/>
      <c r="I15" s="32"/>
      <c r="J15" s="32"/>
    </row>
    <row r="16" spans="1:10" ht="15.6" customHeight="1" x14ac:dyDescent="0.25">
      <c r="A16" s="96"/>
      <c r="C16" s="32"/>
      <c r="D16" s="33"/>
      <c r="E16" s="32"/>
      <c r="F16" s="32"/>
      <c r="G16" s="36"/>
      <c r="H16" s="32"/>
      <c r="I16" s="32"/>
      <c r="J16" s="32"/>
    </row>
    <row r="17" spans="1:10" ht="15.6" customHeight="1" x14ac:dyDescent="0.25">
      <c r="A17" s="96"/>
      <c r="B17" s="1" t="s">
        <v>14</v>
      </c>
      <c r="C17" s="32"/>
      <c r="D17" s="33"/>
      <c r="E17" s="32"/>
      <c r="F17" s="32"/>
      <c r="G17" s="36"/>
      <c r="H17" s="32"/>
      <c r="I17" s="32"/>
      <c r="J17" s="32"/>
    </row>
    <row r="18" spans="1:10" ht="15.6" customHeight="1" x14ac:dyDescent="0.25">
      <c r="A18" s="96"/>
      <c r="B18" t="s">
        <v>15</v>
      </c>
      <c r="C18" s="32"/>
      <c r="D18" s="33"/>
      <c r="E18" s="32"/>
      <c r="F18" s="32"/>
      <c r="G18" s="36"/>
      <c r="H18" s="32"/>
      <c r="I18" s="32"/>
      <c r="J18" s="32"/>
    </row>
    <row r="19" spans="1:10" ht="15.6" customHeight="1" x14ac:dyDescent="0.25">
      <c r="A19" s="96"/>
      <c r="B19" s="1"/>
      <c r="C19" s="32"/>
      <c r="D19" s="33"/>
      <c r="E19" s="32"/>
      <c r="F19" s="32"/>
      <c r="G19" s="36"/>
      <c r="H19" s="32"/>
      <c r="I19" s="32"/>
      <c r="J19" s="32"/>
    </row>
    <row r="20" spans="1:10" ht="15.6" customHeight="1" x14ac:dyDescent="0.25">
      <c r="A20" s="96"/>
      <c r="B20" s="1" t="s">
        <v>22</v>
      </c>
      <c r="C20" s="32"/>
      <c r="D20" s="33"/>
      <c r="E20" s="32"/>
      <c r="F20" s="32"/>
      <c r="G20" s="36"/>
      <c r="H20" s="32"/>
      <c r="I20" s="32"/>
      <c r="J20" s="32"/>
    </row>
    <row r="21" spans="1:10" ht="15.6" customHeight="1" x14ac:dyDescent="0.25">
      <c r="A21" s="96"/>
      <c r="B21" s="1" t="s">
        <v>18</v>
      </c>
      <c r="C21" s="32"/>
      <c r="D21" s="33"/>
      <c r="E21" s="32"/>
      <c r="F21" s="32"/>
      <c r="G21" s="36"/>
      <c r="H21" s="32"/>
      <c r="I21" s="32"/>
      <c r="J21" s="32"/>
    </row>
    <row r="22" spans="1:10" ht="15.6" customHeight="1" x14ac:dyDescent="0.25">
      <c r="A22" s="96"/>
      <c r="B22" s="1" t="s">
        <v>18</v>
      </c>
      <c r="C22" s="32"/>
      <c r="D22" s="33"/>
      <c r="E22" s="32"/>
      <c r="F22" s="32"/>
      <c r="G22" s="36"/>
      <c r="H22" s="32"/>
      <c r="I22" s="32"/>
      <c r="J22" s="32"/>
    </row>
    <row r="23" spans="1:10" ht="15.6" customHeight="1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0"/>
    <mergeCell ref="A15:A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9" sqref="D9:J9"/>
    </sheetView>
  </sheetViews>
  <sheetFormatPr defaultRowHeight="15" x14ac:dyDescent="0.25"/>
  <cols>
    <col min="4" max="4" width="37" customWidth="1"/>
    <col min="7" max="7" width="13" customWidth="1"/>
  </cols>
  <sheetData>
    <row r="1" spans="1:10" ht="15.6" customHeight="1" x14ac:dyDescent="0.25">
      <c r="A1" t="s">
        <v>0</v>
      </c>
      <c r="B1" s="92" t="s">
        <v>32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x14ac:dyDescent="0.25"/>
    <row r="3" spans="1:10" ht="15.6" customHeight="1" thickBot="1" x14ac:dyDescent="0.3"/>
    <row r="4" spans="1:10" ht="15.6" customHeight="1" thickBot="1" x14ac:dyDescent="0.3">
      <c r="A4" s="7" t="s">
        <v>2</v>
      </c>
      <c r="B4" s="8" t="s">
        <v>3</v>
      </c>
      <c r="C4" s="8" t="s">
        <v>19</v>
      </c>
      <c r="D4" s="8" t="s">
        <v>4</v>
      </c>
      <c r="E4" s="8" t="s">
        <v>20</v>
      </c>
      <c r="F4" s="8" t="s">
        <v>65</v>
      </c>
      <c r="G4" s="8" t="s">
        <v>5</v>
      </c>
      <c r="H4" s="8" t="s">
        <v>6</v>
      </c>
      <c r="I4" s="8" t="s">
        <v>7</v>
      </c>
      <c r="J4" s="9" t="s">
        <v>8</v>
      </c>
    </row>
    <row r="5" spans="1:10" ht="15.6" customHeight="1" x14ac:dyDescent="0.25">
      <c r="A5" s="95" t="s">
        <v>9</v>
      </c>
      <c r="B5" s="3" t="s">
        <v>10</v>
      </c>
      <c r="C5" s="62" t="str">
        <f>"15/4"</f>
        <v>15/4</v>
      </c>
      <c r="D5" s="63" t="s">
        <v>33</v>
      </c>
      <c r="E5" s="62" t="str">
        <f>"200"</f>
        <v>200</v>
      </c>
      <c r="F5" s="60">
        <v>25.5</v>
      </c>
      <c r="G5" s="60">
        <v>201.104792</v>
      </c>
      <c r="H5" s="60">
        <v>5.97</v>
      </c>
      <c r="I5" s="60">
        <v>5.26</v>
      </c>
      <c r="J5" s="60">
        <v>33.67</v>
      </c>
    </row>
    <row r="6" spans="1:10" ht="15.6" customHeight="1" x14ac:dyDescent="0.25">
      <c r="A6" s="96"/>
      <c r="B6" s="20" t="s">
        <v>23</v>
      </c>
      <c r="C6" s="62" t="str">
        <f>"29/10"</f>
        <v>29/10</v>
      </c>
      <c r="D6" s="63" t="s">
        <v>29</v>
      </c>
      <c r="E6" s="62" t="str">
        <f>"180"</f>
        <v>180</v>
      </c>
      <c r="F6" s="60">
        <v>9</v>
      </c>
      <c r="G6" s="60">
        <v>18.47728273170733</v>
      </c>
      <c r="H6" s="60">
        <v>0.11</v>
      </c>
      <c r="I6" s="60">
        <v>0.02</v>
      </c>
      <c r="J6" s="60">
        <v>4.5599999999999996</v>
      </c>
    </row>
    <row r="7" spans="1:10" ht="15.6" customHeight="1" x14ac:dyDescent="0.25">
      <c r="A7" s="96"/>
      <c r="B7" s="1" t="s">
        <v>18</v>
      </c>
      <c r="C7" s="62" t="str">
        <f>"-"</f>
        <v>-</v>
      </c>
      <c r="D7" s="63" t="s">
        <v>21</v>
      </c>
      <c r="E7" s="62" t="str">
        <f>"30"</f>
        <v>30</v>
      </c>
      <c r="F7" s="60">
        <v>3.28</v>
      </c>
      <c r="G7" s="60">
        <v>67.170299999999997</v>
      </c>
      <c r="H7" s="60">
        <v>1.98</v>
      </c>
      <c r="I7" s="60">
        <v>0.2</v>
      </c>
      <c r="J7" s="60">
        <v>14.07</v>
      </c>
    </row>
    <row r="8" spans="1:10" ht="15.6" customHeight="1" x14ac:dyDescent="0.25">
      <c r="A8" s="96"/>
      <c r="C8" s="62" t="str">
        <f>"-"</f>
        <v>-</v>
      </c>
      <c r="D8" s="63" t="s">
        <v>34</v>
      </c>
      <c r="E8" s="62" t="str">
        <f>"10"</f>
        <v>10</v>
      </c>
      <c r="F8" s="60">
        <v>14</v>
      </c>
      <c r="G8" s="60">
        <v>66.063999999999993</v>
      </c>
      <c r="H8" s="60">
        <v>0.08</v>
      </c>
      <c r="I8" s="60">
        <v>7.25</v>
      </c>
      <c r="J8" s="60">
        <v>0.13</v>
      </c>
    </row>
    <row r="9" spans="1:10" ht="15.6" customHeight="1" x14ac:dyDescent="0.25">
      <c r="A9" s="96"/>
      <c r="B9" s="31"/>
      <c r="C9" s="64" t="str">
        <f>"-"</f>
        <v>-</v>
      </c>
      <c r="D9" s="65" t="s">
        <v>66</v>
      </c>
      <c r="E9" s="86">
        <v>100</v>
      </c>
      <c r="F9" s="61">
        <v>65.84</v>
      </c>
      <c r="G9" s="61">
        <v>0.3</v>
      </c>
      <c r="H9" s="61">
        <v>0.03</v>
      </c>
      <c r="I9" s="61">
        <v>0.02</v>
      </c>
      <c r="J9" s="61">
        <v>0</v>
      </c>
    </row>
    <row r="10" spans="1:10" ht="15.6" customHeight="1" x14ac:dyDescent="0.25">
      <c r="A10" s="96"/>
      <c r="G10" s="67"/>
      <c r="H10" s="67"/>
      <c r="I10" s="67"/>
      <c r="J10" s="67"/>
    </row>
    <row r="11" spans="1:10" ht="15.6" customHeight="1" x14ac:dyDescent="0.25">
      <c r="A11" s="96"/>
      <c r="B11" s="31"/>
      <c r="C11" s="34" t="str">
        <f>""</f>
        <v/>
      </c>
      <c r="D11" s="35"/>
      <c r="E11" s="34"/>
      <c r="F11" s="34"/>
      <c r="G11" s="37"/>
      <c r="H11" s="37"/>
      <c r="I11" s="37"/>
      <c r="J11" s="37"/>
    </row>
    <row r="12" spans="1:10" ht="15.6" customHeight="1" x14ac:dyDescent="0.25">
      <c r="A12" s="97"/>
      <c r="B12" s="24"/>
      <c r="C12" s="32"/>
      <c r="D12" s="33"/>
      <c r="E12" s="32"/>
      <c r="F12" s="32"/>
      <c r="G12" s="37"/>
      <c r="H12" s="37"/>
      <c r="I12" s="37"/>
      <c r="J12" s="37"/>
    </row>
    <row r="13" spans="1:10" ht="15.6" customHeight="1" thickBot="1" x14ac:dyDescent="0.3">
      <c r="A13" s="26"/>
      <c r="B13" s="25"/>
      <c r="C13" s="42"/>
      <c r="D13" s="43"/>
      <c r="E13" s="42"/>
      <c r="F13" s="42"/>
      <c r="G13" s="29"/>
      <c r="H13" s="29"/>
      <c r="I13" s="29"/>
      <c r="J13" s="29"/>
    </row>
    <row r="14" spans="1:10" ht="15.6" customHeight="1" thickTop="1" x14ac:dyDescent="0.25">
      <c r="A14" s="4" t="s">
        <v>11</v>
      </c>
      <c r="B14" s="21" t="s">
        <v>16</v>
      </c>
      <c r="C14" s="22"/>
      <c r="D14" s="23"/>
      <c r="E14" s="22"/>
      <c r="F14" s="22"/>
      <c r="G14" s="68"/>
      <c r="H14" s="68"/>
      <c r="I14" s="68"/>
      <c r="J14" s="69"/>
    </row>
    <row r="15" spans="1:10" ht="15.6" customHeight="1" x14ac:dyDescent="0.25">
      <c r="A15" s="4"/>
      <c r="B15" s="2"/>
      <c r="C15" s="2"/>
      <c r="D15" s="17"/>
      <c r="E15" s="10"/>
      <c r="F15" s="10"/>
      <c r="G15" s="70"/>
      <c r="H15" s="70"/>
      <c r="I15" s="70"/>
      <c r="J15" s="71"/>
    </row>
    <row r="16" spans="1:10" ht="15.6" customHeight="1" thickBot="1" x14ac:dyDescent="0.3">
      <c r="A16" s="5"/>
      <c r="B16" s="6"/>
      <c r="C16" s="6"/>
      <c r="D16" s="18"/>
      <c r="E16" s="12"/>
      <c r="F16" s="12"/>
      <c r="G16" s="72"/>
      <c r="H16" s="72"/>
      <c r="I16" s="72"/>
      <c r="J16" s="73"/>
    </row>
    <row r="17" spans="1:10" ht="15.6" customHeight="1" x14ac:dyDescent="0.25">
      <c r="A17" s="95" t="s">
        <v>12</v>
      </c>
      <c r="B17" s="1" t="s">
        <v>13</v>
      </c>
      <c r="C17" s="64" t="s">
        <v>55</v>
      </c>
      <c r="D17" s="65" t="s">
        <v>35</v>
      </c>
      <c r="E17" s="66">
        <v>200</v>
      </c>
      <c r="F17" s="87">
        <v>37.869999999999997</v>
      </c>
      <c r="G17" s="61">
        <v>101.9141286</v>
      </c>
      <c r="H17" s="61">
        <v>2.56</v>
      </c>
      <c r="I17" s="61">
        <v>1.96</v>
      </c>
      <c r="J17" s="61">
        <v>18.88</v>
      </c>
    </row>
    <row r="18" spans="1:10" ht="15.6" customHeight="1" x14ac:dyDescent="0.25">
      <c r="A18" s="96"/>
      <c r="B18" s="1" t="s">
        <v>14</v>
      </c>
      <c r="C18" s="62" t="str">
        <f>"5/9"</f>
        <v>5/9</v>
      </c>
      <c r="D18" s="63" t="s">
        <v>26</v>
      </c>
      <c r="E18" s="62" t="str">
        <f>"90"</f>
        <v>90</v>
      </c>
      <c r="F18" s="88">
        <v>74</v>
      </c>
      <c r="G18" s="60">
        <v>187.82568900000001</v>
      </c>
      <c r="H18" s="60">
        <v>13.35</v>
      </c>
      <c r="I18" s="60">
        <v>11.19</v>
      </c>
      <c r="J18" s="60">
        <v>8.36</v>
      </c>
    </row>
    <row r="19" spans="1:10" ht="15.6" customHeight="1" x14ac:dyDescent="0.25">
      <c r="A19" s="96"/>
      <c r="B19" t="s">
        <v>15</v>
      </c>
      <c r="C19" s="62" t="str">
        <f>"12/3"</f>
        <v>12/3</v>
      </c>
      <c r="D19" s="63" t="s">
        <v>56</v>
      </c>
      <c r="E19" s="62" t="str">
        <f>"150"</f>
        <v>150</v>
      </c>
      <c r="F19" s="88">
        <v>24.75</v>
      </c>
      <c r="G19" s="60">
        <v>92.997524999999996</v>
      </c>
      <c r="H19" s="60">
        <v>3.22</v>
      </c>
      <c r="I19" s="60">
        <v>2.82</v>
      </c>
      <c r="J19" s="60">
        <v>15.71</v>
      </c>
    </row>
    <row r="20" spans="1:10" ht="15.6" customHeight="1" x14ac:dyDescent="0.25">
      <c r="A20" s="96"/>
      <c r="B20" s="1" t="s">
        <v>18</v>
      </c>
      <c r="C20" s="62" t="str">
        <f>"-"</f>
        <v>-</v>
      </c>
      <c r="D20" s="63" t="s">
        <v>21</v>
      </c>
      <c r="E20" s="62" t="str">
        <f>"40"</f>
        <v>40</v>
      </c>
      <c r="F20" s="88">
        <v>4.38</v>
      </c>
      <c r="G20" s="60">
        <v>89.560399999999987</v>
      </c>
      <c r="H20" s="60">
        <v>2.64</v>
      </c>
      <c r="I20" s="60">
        <v>0.26</v>
      </c>
      <c r="J20" s="60">
        <v>18.760000000000002</v>
      </c>
    </row>
    <row r="21" spans="1:10" ht="15.6" customHeight="1" x14ac:dyDescent="0.25">
      <c r="A21" s="96"/>
      <c r="B21" s="1" t="s">
        <v>18</v>
      </c>
      <c r="C21" s="62" t="str">
        <f>"-"</f>
        <v>-</v>
      </c>
      <c r="D21" s="63" t="s">
        <v>24</v>
      </c>
      <c r="E21" s="62" t="str">
        <f>"40"</f>
        <v>40</v>
      </c>
      <c r="F21" s="88">
        <v>4.38</v>
      </c>
      <c r="G21" s="60">
        <v>77.352000000000004</v>
      </c>
      <c r="H21" s="60">
        <v>2.64</v>
      </c>
      <c r="I21" s="60">
        <v>0.48</v>
      </c>
      <c r="J21" s="60">
        <v>16.68</v>
      </c>
    </row>
    <row r="22" spans="1:10" ht="15.6" customHeight="1" x14ac:dyDescent="0.25">
      <c r="A22" s="96"/>
      <c r="B22" s="1" t="s">
        <v>22</v>
      </c>
      <c r="C22" s="64" t="str">
        <f>"6/10"</f>
        <v>6/10</v>
      </c>
      <c r="D22" s="65" t="s">
        <v>57</v>
      </c>
      <c r="E22" s="64" t="str">
        <f>"180"</f>
        <v>180</v>
      </c>
      <c r="F22" s="87">
        <v>25</v>
      </c>
      <c r="G22" s="61">
        <v>62.114543999999995</v>
      </c>
      <c r="H22" s="61">
        <v>0.92</v>
      </c>
      <c r="I22" s="61">
        <v>0.05</v>
      </c>
      <c r="J22" s="61">
        <v>16.46</v>
      </c>
    </row>
    <row r="23" spans="1:10" ht="15.6" customHeight="1" x14ac:dyDescent="0.25">
      <c r="A23" s="96"/>
      <c r="C23" s="34" t="str">
        <f>"-"</f>
        <v>-</v>
      </c>
      <c r="D23" s="35"/>
      <c r="E23" s="38"/>
      <c r="F23" s="38"/>
      <c r="G23" s="37"/>
      <c r="H23" s="34"/>
      <c r="I23" s="34"/>
      <c r="J23" s="34"/>
    </row>
    <row r="24" spans="1:10" ht="15.6" customHeight="1" thickBot="1" x14ac:dyDescent="0.3">
      <c r="A24" s="98"/>
      <c r="B24" s="6"/>
      <c r="C24" s="34"/>
      <c r="D24" s="35"/>
      <c r="E24" s="34"/>
      <c r="F24" s="34"/>
      <c r="G24" s="37"/>
      <c r="H24" s="34"/>
      <c r="I24" s="34"/>
      <c r="J24" s="34"/>
    </row>
  </sheetData>
  <mergeCells count="3">
    <mergeCell ref="B1:D1"/>
    <mergeCell ref="A5:A12"/>
    <mergeCell ref="A17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14" sqref="D14"/>
    </sheetView>
  </sheetViews>
  <sheetFormatPr defaultRowHeight="15" x14ac:dyDescent="0.25"/>
  <cols>
    <col min="4" max="4" width="32" customWidth="1"/>
    <col min="7" max="7" width="16.140625" customWidth="1"/>
  </cols>
  <sheetData>
    <row r="1" spans="1:10" ht="15.6" customHeight="1" x14ac:dyDescent="0.25">
      <c r="A1" t="s">
        <v>0</v>
      </c>
      <c r="B1" s="92" t="s">
        <v>37</v>
      </c>
      <c r="C1" s="93"/>
      <c r="D1" s="94"/>
      <c r="E1" t="s">
        <v>17</v>
      </c>
      <c r="I1" t="s">
        <v>1</v>
      </c>
      <c r="J1" s="19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65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6" customHeight="1" x14ac:dyDescent="0.25">
      <c r="A4" s="95" t="s">
        <v>9</v>
      </c>
      <c r="B4" s="3" t="s">
        <v>10</v>
      </c>
      <c r="C4" s="32" t="str">
        <f>"15/4"</f>
        <v>15/4</v>
      </c>
      <c r="D4" s="33" t="s">
        <v>33</v>
      </c>
      <c r="E4" s="32" t="str">
        <f>"200"</f>
        <v>200</v>
      </c>
      <c r="F4" s="36">
        <v>32.5</v>
      </c>
      <c r="G4" s="36">
        <v>201.104792</v>
      </c>
      <c r="H4" s="32">
        <v>5.97</v>
      </c>
      <c r="I4" s="32">
        <v>5.26</v>
      </c>
      <c r="J4" s="32">
        <v>33.67</v>
      </c>
    </row>
    <row r="5" spans="1:10" ht="15.6" customHeight="1" x14ac:dyDescent="0.25">
      <c r="A5" s="96"/>
      <c r="B5" s="20" t="s">
        <v>23</v>
      </c>
      <c r="C5" s="39" t="str">
        <f>"29/10"</f>
        <v>29/10</v>
      </c>
      <c r="D5" s="40" t="s">
        <v>29</v>
      </c>
      <c r="E5" s="41" t="str">
        <f>"180"</f>
        <v>180</v>
      </c>
      <c r="F5" s="41">
        <v>9</v>
      </c>
      <c r="G5" s="41">
        <v>18.47728273170733</v>
      </c>
      <c r="H5" s="41">
        <v>0.11</v>
      </c>
      <c r="I5" s="41">
        <v>0.02</v>
      </c>
      <c r="J5" s="41">
        <v>4.5599999999999996</v>
      </c>
    </row>
    <row r="6" spans="1:10" ht="15.6" customHeight="1" x14ac:dyDescent="0.25">
      <c r="A6" s="96"/>
      <c r="B6" s="1" t="s">
        <v>18</v>
      </c>
      <c r="C6" s="32" t="str">
        <f>"-"</f>
        <v>-</v>
      </c>
      <c r="D6" s="33" t="s">
        <v>21</v>
      </c>
      <c r="E6" s="32" t="str">
        <f>"60"</f>
        <v>60</v>
      </c>
      <c r="F6" s="36">
        <v>6.57</v>
      </c>
      <c r="G6" s="36">
        <v>134.34059999999999</v>
      </c>
      <c r="H6" s="32">
        <v>3.97</v>
      </c>
      <c r="I6" s="32">
        <v>0.39</v>
      </c>
      <c r="J6" s="32">
        <v>28.14</v>
      </c>
    </row>
    <row r="7" spans="1:10" ht="15.6" customHeight="1" x14ac:dyDescent="0.25">
      <c r="A7" s="96"/>
      <c r="C7" s="34" t="str">
        <f>"-"</f>
        <v>-</v>
      </c>
      <c r="D7" s="35" t="s">
        <v>34</v>
      </c>
      <c r="E7" s="34" t="str">
        <f>"10"</f>
        <v>10</v>
      </c>
      <c r="F7" s="37">
        <v>14</v>
      </c>
      <c r="G7" s="37">
        <v>66.063999999999993</v>
      </c>
      <c r="H7" s="34">
        <v>0.08</v>
      </c>
      <c r="I7" s="34">
        <v>7.25</v>
      </c>
      <c r="J7" s="34">
        <v>0.13</v>
      </c>
    </row>
    <row r="8" spans="1:10" ht="15.6" customHeight="1" x14ac:dyDescent="0.25">
      <c r="A8" s="96"/>
      <c r="B8" s="49"/>
      <c r="C8" s="34" t="str">
        <f>"-"</f>
        <v>-</v>
      </c>
      <c r="D8" s="65" t="s">
        <v>66</v>
      </c>
      <c r="E8" s="86">
        <v>125</v>
      </c>
      <c r="F8" s="61">
        <v>76.849999999999994</v>
      </c>
      <c r="G8" s="61">
        <v>0.38</v>
      </c>
      <c r="H8" s="61">
        <v>0.03</v>
      </c>
      <c r="I8" s="61">
        <v>0.03</v>
      </c>
      <c r="J8" s="61">
        <v>0</v>
      </c>
    </row>
    <row r="9" spans="1:10" ht="15.6" customHeight="1" x14ac:dyDescent="0.25">
      <c r="A9" s="96"/>
      <c r="B9" s="1"/>
      <c r="C9" s="1"/>
      <c r="D9" s="1"/>
      <c r="E9" s="1"/>
      <c r="F9" s="20"/>
      <c r="G9" s="74"/>
      <c r="H9" s="74"/>
      <c r="I9" s="74"/>
      <c r="J9" s="74"/>
    </row>
    <row r="10" spans="1:10" ht="15.6" customHeight="1" x14ac:dyDescent="0.25">
      <c r="A10" s="96"/>
      <c r="B10" s="31"/>
      <c r="C10" s="50"/>
      <c r="D10" s="23"/>
      <c r="E10" s="22"/>
      <c r="F10" s="51"/>
      <c r="G10" s="51"/>
      <c r="H10" s="22"/>
      <c r="I10" s="22"/>
      <c r="J10" s="22"/>
    </row>
    <row r="11" spans="1:10" ht="15.6" customHeight="1" x14ac:dyDescent="0.25">
      <c r="A11" s="97"/>
      <c r="B11" s="24"/>
      <c r="C11" s="34" t="str">
        <f>""</f>
        <v/>
      </c>
      <c r="D11" s="35"/>
      <c r="E11" s="34"/>
      <c r="F11" s="37"/>
      <c r="G11" s="37"/>
      <c r="H11" s="34"/>
      <c r="I11" s="34"/>
      <c r="J11" s="34"/>
    </row>
    <row r="12" spans="1:10" ht="15.6" customHeight="1" thickBot="1" x14ac:dyDescent="0.3">
      <c r="A12" s="26"/>
      <c r="B12" s="25"/>
      <c r="C12" s="42"/>
      <c r="D12" s="43"/>
      <c r="E12" s="42"/>
      <c r="F12" s="89"/>
      <c r="G12" s="29"/>
      <c r="H12" s="29"/>
      <c r="I12" s="29"/>
      <c r="J12" s="29"/>
    </row>
    <row r="13" spans="1:10" ht="15.6" customHeight="1" thickTop="1" x14ac:dyDescent="0.25">
      <c r="A13" s="4" t="s">
        <v>11</v>
      </c>
      <c r="B13" s="21" t="s">
        <v>16</v>
      </c>
      <c r="C13" s="22"/>
      <c r="D13" s="23"/>
      <c r="E13" s="22"/>
      <c r="F13" s="51"/>
      <c r="G13" s="75"/>
      <c r="H13" s="75"/>
      <c r="I13" s="75"/>
      <c r="J13" s="76"/>
    </row>
    <row r="14" spans="1:10" ht="15.6" customHeight="1" x14ac:dyDescent="0.25">
      <c r="A14" s="4"/>
      <c r="B14" s="2"/>
      <c r="C14" s="2"/>
      <c r="D14" s="17"/>
      <c r="E14" s="10"/>
      <c r="F14" s="90"/>
      <c r="G14" s="77"/>
      <c r="H14" s="77"/>
      <c r="I14" s="77"/>
      <c r="J14" s="78"/>
    </row>
    <row r="15" spans="1:10" ht="15.6" customHeight="1" thickBot="1" x14ac:dyDescent="0.3">
      <c r="A15" s="5"/>
      <c r="B15" s="6"/>
      <c r="C15" s="6"/>
      <c r="D15" s="18"/>
      <c r="E15" s="12"/>
      <c r="F15" s="91"/>
      <c r="G15" s="79"/>
      <c r="H15" s="79"/>
      <c r="I15" s="79"/>
      <c r="J15" s="80"/>
    </row>
    <row r="16" spans="1:10" ht="15.6" customHeight="1" x14ac:dyDescent="0.25">
      <c r="A16" s="95" t="s">
        <v>12</v>
      </c>
      <c r="B16" s="1" t="s">
        <v>13</v>
      </c>
      <c r="C16" s="32" t="str">
        <f>"18/2"</f>
        <v>18/2</v>
      </c>
      <c r="D16" s="33" t="s">
        <v>35</v>
      </c>
      <c r="E16" s="32" t="str">
        <f>"250"</f>
        <v>250</v>
      </c>
      <c r="F16" s="36">
        <v>44.2</v>
      </c>
      <c r="G16" s="36">
        <v>127.39266074999999</v>
      </c>
      <c r="H16" s="32">
        <v>3.21</v>
      </c>
      <c r="I16" s="32">
        <v>2.4500000000000002</v>
      </c>
      <c r="J16" s="32">
        <v>23.6</v>
      </c>
    </row>
    <row r="17" spans="1:10" ht="15.6" customHeight="1" x14ac:dyDescent="0.25">
      <c r="A17" s="96"/>
      <c r="B17" s="1" t="s">
        <v>14</v>
      </c>
      <c r="C17" s="32" t="str">
        <f>"5/9"</f>
        <v>5/9</v>
      </c>
      <c r="D17" s="33" t="s">
        <v>26</v>
      </c>
      <c r="E17" s="32" t="str">
        <f>"100"</f>
        <v>100</v>
      </c>
      <c r="F17" s="36">
        <v>82.22</v>
      </c>
      <c r="G17" s="36">
        <v>208.69521</v>
      </c>
      <c r="H17" s="32">
        <v>14.83</v>
      </c>
      <c r="I17" s="32">
        <v>12.44</v>
      </c>
      <c r="J17" s="32">
        <v>9.2899999999999991</v>
      </c>
    </row>
    <row r="18" spans="1:10" ht="15.6" customHeight="1" x14ac:dyDescent="0.25">
      <c r="A18" s="96"/>
      <c r="B18" t="s">
        <v>15</v>
      </c>
      <c r="C18" s="32" t="str">
        <f>"12/3"</f>
        <v>12/3</v>
      </c>
      <c r="D18" s="33" t="s">
        <v>56</v>
      </c>
      <c r="E18" s="32" t="str">
        <f>"180"</f>
        <v>180</v>
      </c>
      <c r="F18" s="36">
        <v>38.94</v>
      </c>
      <c r="G18" s="36">
        <v>111.59702999999999</v>
      </c>
      <c r="H18" s="32">
        <v>3.87</v>
      </c>
      <c r="I18" s="32">
        <v>3.39</v>
      </c>
      <c r="J18" s="32">
        <v>18.850000000000001</v>
      </c>
    </row>
    <row r="19" spans="1:10" ht="15.6" customHeight="1" x14ac:dyDescent="0.25">
      <c r="A19" s="96"/>
      <c r="B19" s="1" t="s">
        <v>18</v>
      </c>
      <c r="C19" s="32" t="str">
        <f>"-"</f>
        <v>-</v>
      </c>
      <c r="D19" s="33" t="s">
        <v>21</v>
      </c>
      <c r="E19" s="32" t="str">
        <f>"60"</f>
        <v>60</v>
      </c>
      <c r="F19" s="36">
        <v>6.57</v>
      </c>
      <c r="G19" s="36">
        <v>134.34059999999999</v>
      </c>
      <c r="H19" s="32">
        <v>3.97</v>
      </c>
      <c r="I19" s="32">
        <v>0.39</v>
      </c>
      <c r="J19" s="32">
        <v>28.14</v>
      </c>
    </row>
    <row r="20" spans="1:10" ht="15.6" customHeight="1" x14ac:dyDescent="0.25">
      <c r="A20" s="96"/>
      <c r="B20" s="1" t="s">
        <v>18</v>
      </c>
      <c r="C20" s="34" t="str">
        <f>"-"</f>
        <v>-</v>
      </c>
      <c r="D20" s="35" t="s">
        <v>24</v>
      </c>
      <c r="E20" s="34" t="str">
        <f>"40"</f>
        <v>40</v>
      </c>
      <c r="F20" s="37">
        <v>4.38</v>
      </c>
      <c r="G20" s="37">
        <v>77.352000000000004</v>
      </c>
      <c r="H20" s="34">
        <v>2.64</v>
      </c>
      <c r="I20" s="34">
        <v>0.48</v>
      </c>
      <c r="J20" s="34">
        <v>16.68</v>
      </c>
    </row>
    <row r="21" spans="1:10" ht="15.6" customHeight="1" x14ac:dyDescent="0.25">
      <c r="A21" s="96"/>
      <c r="B21" s="1" t="s">
        <v>22</v>
      </c>
      <c r="C21" s="34" t="str">
        <f>"6/10"</f>
        <v>6/10</v>
      </c>
      <c r="D21" s="35" t="s">
        <v>57</v>
      </c>
      <c r="E21" s="34" t="str">
        <f>"180"</f>
        <v>180</v>
      </c>
      <c r="F21" s="37">
        <v>25</v>
      </c>
      <c r="G21" s="37">
        <v>62.114543999999995</v>
      </c>
      <c r="H21" s="34">
        <v>0.92</v>
      </c>
      <c r="I21" s="34">
        <v>0.05</v>
      </c>
      <c r="J21" s="34">
        <v>16.46</v>
      </c>
    </row>
    <row r="22" spans="1:10" ht="15.6" customHeight="1" x14ac:dyDescent="0.25">
      <c r="A22" s="96"/>
      <c r="C22" s="34"/>
      <c r="D22" s="35"/>
      <c r="E22" s="38"/>
      <c r="F22" s="38"/>
      <c r="G22" s="37"/>
      <c r="H22" s="34"/>
      <c r="I22" s="34"/>
      <c r="J22" s="34"/>
    </row>
    <row r="23" spans="1:10" ht="15.6" customHeight="1" thickBot="1" x14ac:dyDescent="0.3">
      <c r="A23" s="98"/>
      <c r="B23" s="6"/>
      <c r="C23" s="34"/>
      <c r="D23" s="35"/>
      <c r="E23" s="34"/>
      <c r="F23" s="34"/>
      <c r="G23" s="37"/>
      <c r="H23" s="34"/>
      <c r="I23" s="34"/>
      <c r="J23" s="34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25" sqref="F25"/>
    </sheetView>
  </sheetViews>
  <sheetFormatPr defaultRowHeight="15" x14ac:dyDescent="0.25"/>
  <cols>
    <col min="4" max="4" width="33.42578125" customWidth="1"/>
    <col min="6" max="6" width="13.42578125" customWidth="1"/>
  </cols>
  <sheetData>
    <row r="1" spans="1:9" ht="15.6" customHeight="1" x14ac:dyDescent="0.25">
      <c r="A1" t="s">
        <v>0</v>
      </c>
      <c r="B1" s="92" t="s">
        <v>38</v>
      </c>
      <c r="C1" s="93"/>
      <c r="D1" s="94"/>
      <c r="E1" t="s">
        <v>17</v>
      </c>
      <c r="H1" t="s">
        <v>1</v>
      </c>
      <c r="I1" s="19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95" t="s">
        <v>9</v>
      </c>
      <c r="B4" s="3" t="s">
        <v>10</v>
      </c>
      <c r="C4" s="32" t="str">
        <f>"15/4"</f>
        <v>15/4</v>
      </c>
      <c r="D4" s="33" t="s">
        <v>39</v>
      </c>
      <c r="E4" s="48">
        <v>250</v>
      </c>
      <c r="F4" s="36">
        <v>234.12</v>
      </c>
      <c r="G4" s="32">
        <v>7.46</v>
      </c>
      <c r="H4" s="32">
        <v>6.58</v>
      </c>
      <c r="I4" s="32">
        <v>37.549999999999997</v>
      </c>
    </row>
    <row r="5" spans="1:9" ht="15.6" customHeight="1" x14ac:dyDescent="0.25">
      <c r="A5" s="96"/>
      <c r="B5" s="20"/>
      <c r="C5" s="44"/>
      <c r="D5" s="45" t="s">
        <v>34</v>
      </c>
      <c r="E5" s="46">
        <v>15</v>
      </c>
      <c r="F5" s="47">
        <v>99.09</v>
      </c>
      <c r="G5" s="47">
        <v>0.12</v>
      </c>
      <c r="H5" s="47">
        <v>10.88</v>
      </c>
      <c r="I5" s="47">
        <v>0.2</v>
      </c>
    </row>
    <row r="6" spans="1:9" ht="15.6" customHeight="1" x14ac:dyDescent="0.25">
      <c r="A6" s="96"/>
      <c r="B6" s="20" t="s">
        <v>23</v>
      </c>
      <c r="C6" s="32" t="str">
        <f>"36/10"</f>
        <v>36/10</v>
      </c>
      <c r="D6" s="33" t="s">
        <v>40</v>
      </c>
      <c r="E6" s="48">
        <v>200</v>
      </c>
      <c r="F6" s="36">
        <v>65.739999999999995</v>
      </c>
      <c r="G6" s="32">
        <v>3.64</v>
      </c>
      <c r="H6" s="32">
        <v>3.34</v>
      </c>
      <c r="I6" s="32">
        <v>5.93</v>
      </c>
    </row>
    <row r="7" spans="1:9" ht="15.6" customHeight="1" x14ac:dyDescent="0.25">
      <c r="A7" s="96"/>
      <c r="B7" s="1" t="s">
        <v>18</v>
      </c>
      <c r="C7" s="32" t="str">
        <f>"-"</f>
        <v>-</v>
      </c>
      <c r="D7" s="33" t="s">
        <v>24</v>
      </c>
      <c r="E7" s="48">
        <v>60</v>
      </c>
      <c r="F7" s="36">
        <v>116.02</v>
      </c>
      <c r="G7" s="32">
        <v>3.96</v>
      </c>
      <c r="H7" s="32">
        <v>0.72</v>
      </c>
      <c r="I7" s="32">
        <v>25.02</v>
      </c>
    </row>
    <row r="8" spans="1:9" ht="15.6" customHeight="1" x14ac:dyDescent="0.25">
      <c r="A8" s="97"/>
      <c r="B8" s="49"/>
      <c r="C8" s="34" t="str">
        <f>""</f>
        <v/>
      </c>
      <c r="D8" s="35" t="s">
        <v>41</v>
      </c>
      <c r="E8" s="38">
        <v>25</v>
      </c>
      <c r="F8" s="37">
        <v>87.65</v>
      </c>
      <c r="G8" s="34">
        <v>6.58</v>
      </c>
      <c r="H8" s="34">
        <v>6.65</v>
      </c>
      <c r="I8" s="34">
        <v>0</v>
      </c>
    </row>
    <row r="9" spans="1:9" ht="15.6" customHeight="1" thickBot="1" x14ac:dyDescent="0.3">
      <c r="A9" s="26"/>
      <c r="B9" s="1"/>
      <c r="C9" s="1"/>
      <c r="D9" s="1"/>
      <c r="E9" s="1"/>
      <c r="F9" s="1"/>
      <c r="G9" s="1"/>
      <c r="H9" s="1"/>
      <c r="I9" s="1"/>
    </row>
    <row r="10" spans="1:9" ht="15.6" customHeight="1" thickTop="1" x14ac:dyDescent="0.25">
      <c r="A10" s="4" t="s">
        <v>11</v>
      </c>
      <c r="B10" s="31"/>
      <c r="C10" s="50"/>
      <c r="D10" s="23"/>
      <c r="E10" s="22"/>
      <c r="F10" s="51"/>
      <c r="G10" s="22"/>
      <c r="H10" s="22"/>
      <c r="I10" s="22"/>
    </row>
    <row r="11" spans="1:9" ht="15.6" customHeight="1" x14ac:dyDescent="0.25">
      <c r="A11" s="4"/>
      <c r="B11" s="24"/>
      <c r="C11" s="34" t="str">
        <f>""</f>
        <v/>
      </c>
      <c r="D11" s="35"/>
      <c r="E11" s="34"/>
      <c r="F11" s="37"/>
      <c r="G11" s="34"/>
      <c r="H11" s="34"/>
      <c r="I11" s="34"/>
    </row>
    <row r="12" spans="1:9" ht="15.6" customHeight="1" thickBot="1" x14ac:dyDescent="0.3">
      <c r="A12" s="5"/>
      <c r="B12" s="25"/>
      <c r="C12" s="42"/>
      <c r="D12" s="43"/>
      <c r="E12" s="42"/>
      <c r="F12" s="29"/>
      <c r="G12" s="29"/>
      <c r="H12" s="29"/>
      <c r="I12" s="29"/>
    </row>
    <row r="13" spans="1:9" ht="15.6" customHeight="1" x14ac:dyDescent="0.25">
      <c r="A13" s="95" t="s">
        <v>12</v>
      </c>
      <c r="B13" s="21" t="s">
        <v>16</v>
      </c>
      <c r="C13" s="22"/>
      <c r="D13" s="23"/>
      <c r="E13" s="22"/>
      <c r="F13" s="14"/>
      <c r="G13" s="14"/>
      <c r="H13" s="14"/>
      <c r="I13" s="15"/>
    </row>
    <row r="14" spans="1:9" ht="15.6" customHeight="1" x14ac:dyDescent="0.25">
      <c r="A14" s="96"/>
      <c r="B14" s="2"/>
      <c r="C14" s="2"/>
      <c r="D14" s="17"/>
      <c r="E14" s="10"/>
      <c r="F14" s="10"/>
      <c r="G14" s="10"/>
      <c r="H14" s="10"/>
      <c r="I14" s="11"/>
    </row>
    <row r="15" spans="1:9" ht="15.6" customHeight="1" thickBot="1" x14ac:dyDescent="0.3">
      <c r="A15" s="96"/>
      <c r="B15" s="6"/>
      <c r="C15" s="6"/>
      <c r="D15" s="18"/>
      <c r="E15" s="12"/>
      <c r="F15" s="12"/>
      <c r="G15" s="12"/>
      <c r="H15" s="12"/>
      <c r="I15" s="13"/>
    </row>
    <row r="16" spans="1:9" ht="15.6" customHeight="1" x14ac:dyDescent="0.25">
      <c r="A16" s="96"/>
      <c r="B16" s="1" t="s">
        <v>13</v>
      </c>
      <c r="C16" s="32" t="str">
        <f>"18/2"</f>
        <v>18/2</v>
      </c>
      <c r="D16" s="33" t="s">
        <v>35</v>
      </c>
      <c r="E16" s="32" t="str">
        <f>"250"</f>
        <v>250</v>
      </c>
      <c r="F16" s="36">
        <v>127.39266074999999</v>
      </c>
      <c r="G16" s="32">
        <v>3.21</v>
      </c>
      <c r="H16" s="32">
        <v>2.4500000000000002</v>
      </c>
      <c r="I16" s="32">
        <v>23.6</v>
      </c>
    </row>
    <row r="17" spans="1:9" ht="15.6" customHeight="1" x14ac:dyDescent="0.25">
      <c r="A17" s="96"/>
      <c r="C17" s="32" t="str">
        <f>"41/2"</f>
        <v>41/2</v>
      </c>
      <c r="D17" s="33" t="s">
        <v>36</v>
      </c>
      <c r="E17" s="32" t="str">
        <f>"30"</f>
        <v>30</v>
      </c>
      <c r="F17" s="36">
        <v>65.466750000000005</v>
      </c>
      <c r="G17" s="32">
        <v>6.16</v>
      </c>
      <c r="H17" s="32">
        <v>4.4000000000000004</v>
      </c>
      <c r="I17" s="32">
        <v>0.36</v>
      </c>
    </row>
    <row r="18" spans="1:9" ht="15.6" customHeight="1" x14ac:dyDescent="0.25">
      <c r="A18" s="96"/>
      <c r="B18" s="1" t="s">
        <v>14</v>
      </c>
      <c r="C18" s="32" t="str">
        <f>"5/9"</f>
        <v>5/9</v>
      </c>
      <c r="D18" s="33" t="s">
        <v>26</v>
      </c>
      <c r="E18" s="32" t="str">
        <f>"100"</f>
        <v>100</v>
      </c>
      <c r="F18" s="36">
        <v>208.69521</v>
      </c>
      <c r="G18" s="32">
        <v>14.83</v>
      </c>
      <c r="H18" s="32">
        <v>12.44</v>
      </c>
      <c r="I18" s="32">
        <v>9.2899999999999991</v>
      </c>
    </row>
    <row r="19" spans="1:9" ht="15.6" customHeight="1" x14ac:dyDescent="0.25">
      <c r="A19" s="96"/>
      <c r="B19" t="s">
        <v>15</v>
      </c>
      <c r="C19" s="32" t="str">
        <f>"12/3"</f>
        <v>12/3</v>
      </c>
      <c r="D19" s="33" t="s">
        <v>42</v>
      </c>
      <c r="E19" s="32" t="str">
        <f>"180"</f>
        <v>180</v>
      </c>
      <c r="F19" s="36">
        <v>108.91</v>
      </c>
      <c r="G19" s="32">
        <v>4.2</v>
      </c>
      <c r="H19" s="32">
        <v>3.42</v>
      </c>
      <c r="I19" s="32">
        <v>17.559999999999999</v>
      </c>
    </row>
    <row r="20" spans="1:9" ht="15.6" customHeight="1" x14ac:dyDescent="0.25">
      <c r="A20" s="1"/>
      <c r="B20" s="1" t="s">
        <v>18</v>
      </c>
      <c r="C20" s="32" t="str">
        <f>"-"</f>
        <v>-</v>
      </c>
      <c r="D20" s="33" t="s">
        <v>24</v>
      </c>
      <c r="E20" s="32" t="str">
        <f>"60"</f>
        <v>60</v>
      </c>
      <c r="F20" s="36">
        <v>116.02799999999999</v>
      </c>
      <c r="G20" s="32">
        <v>3.96</v>
      </c>
      <c r="H20" s="32">
        <v>0.72</v>
      </c>
      <c r="I20" s="32">
        <v>25.02</v>
      </c>
    </row>
    <row r="21" spans="1:9" ht="15.6" customHeight="1" x14ac:dyDescent="0.25">
      <c r="B21" s="1" t="s">
        <v>22</v>
      </c>
      <c r="C21" s="32" t="s">
        <v>43</v>
      </c>
      <c r="D21" s="33" t="s">
        <v>44</v>
      </c>
      <c r="E21" s="32" t="str">
        <f>"180"</f>
        <v>180</v>
      </c>
      <c r="F21" s="36">
        <v>1.34</v>
      </c>
      <c r="G21" s="32">
        <v>0.17</v>
      </c>
      <c r="H21" s="32">
        <v>0.04</v>
      </c>
      <c r="I21" s="32">
        <v>0.12</v>
      </c>
    </row>
    <row r="22" spans="1:9" ht="15.6" customHeight="1" x14ac:dyDescent="0.25">
      <c r="C22" s="34"/>
      <c r="D22" s="35" t="s">
        <v>28</v>
      </c>
      <c r="E22" s="38">
        <v>130</v>
      </c>
      <c r="F22" s="37">
        <v>63.28</v>
      </c>
      <c r="G22" s="34">
        <v>0.52</v>
      </c>
      <c r="H22" s="34">
        <v>0.52</v>
      </c>
      <c r="I22" s="34">
        <v>15.08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J11" sqref="J11"/>
    </sheetView>
  </sheetViews>
  <sheetFormatPr defaultRowHeight="15" x14ac:dyDescent="0.25"/>
  <cols>
    <col min="4" max="4" width="41.42578125" customWidth="1"/>
    <col min="6" max="6" width="10.42578125" customWidth="1"/>
  </cols>
  <sheetData>
    <row r="1" spans="1:9" ht="15.6" customHeight="1" x14ac:dyDescent="0.25">
      <c r="A1" t="s">
        <v>0</v>
      </c>
      <c r="B1" s="92" t="s">
        <v>45</v>
      </c>
      <c r="C1" s="93"/>
      <c r="D1" s="94"/>
      <c r="E1" t="s">
        <v>17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46</v>
      </c>
      <c r="G3" s="8" t="s">
        <v>6</v>
      </c>
      <c r="H3" s="8" t="s">
        <v>7</v>
      </c>
      <c r="I3" s="9" t="s">
        <v>8</v>
      </c>
    </row>
    <row r="4" spans="1:9" ht="15.6" customHeight="1" x14ac:dyDescent="0.25">
      <c r="A4" s="95"/>
      <c r="B4" s="3"/>
      <c r="C4" s="32" t="str">
        <f>"18/2"</f>
        <v>18/2</v>
      </c>
      <c r="D4" s="33" t="s">
        <v>35</v>
      </c>
      <c r="E4" s="32" t="str">
        <f>"250"</f>
        <v>250</v>
      </c>
      <c r="F4" s="36">
        <v>127.39266074999999</v>
      </c>
      <c r="G4" s="32">
        <v>3.21</v>
      </c>
      <c r="H4" s="32">
        <v>2.4500000000000002</v>
      </c>
      <c r="I4" s="32">
        <v>23.6</v>
      </c>
    </row>
    <row r="5" spans="1:9" ht="15.6" customHeight="1" x14ac:dyDescent="0.25">
      <c r="A5" s="96"/>
      <c r="B5" s="20"/>
      <c r="C5" s="32" t="str">
        <f>"5/9"</f>
        <v>5/9</v>
      </c>
      <c r="D5" s="33" t="s">
        <v>26</v>
      </c>
      <c r="E5" s="32" t="str">
        <f>"100"</f>
        <v>100</v>
      </c>
      <c r="F5" s="36">
        <v>208.69521</v>
      </c>
      <c r="G5" s="32">
        <v>14.83</v>
      </c>
      <c r="H5" s="32">
        <v>12.44</v>
      </c>
      <c r="I5" s="32">
        <v>9.2899999999999991</v>
      </c>
    </row>
    <row r="6" spans="1:9" ht="15.6" customHeight="1" x14ac:dyDescent="0.25">
      <c r="A6" s="96"/>
      <c r="B6" s="20"/>
      <c r="C6" s="32" t="str">
        <f>"12/3"</f>
        <v>12/3</v>
      </c>
      <c r="D6" s="33" t="s">
        <v>56</v>
      </c>
      <c r="E6" s="32" t="str">
        <f>"180"</f>
        <v>180</v>
      </c>
      <c r="F6" s="36">
        <v>111.59702999999999</v>
      </c>
      <c r="G6" s="32">
        <v>3.87</v>
      </c>
      <c r="H6" s="32">
        <v>3.39</v>
      </c>
      <c r="I6" s="32">
        <v>18.850000000000001</v>
      </c>
    </row>
    <row r="7" spans="1:9" ht="15.6" customHeight="1" x14ac:dyDescent="0.25">
      <c r="A7" s="96"/>
      <c r="B7" s="20"/>
      <c r="C7" s="32" t="str">
        <f>"15/4"</f>
        <v>15/4</v>
      </c>
      <c r="D7" s="33" t="s">
        <v>33</v>
      </c>
      <c r="E7" s="32" t="str">
        <f>"200"</f>
        <v>200</v>
      </c>
      <c r="F7" s="36">
        <v>201.104792</v>
      </c>
      <c r="G7" s="32">
        <v>5.97</v>
      </c>
      <c r="H7" s="32">
        <v>5.26</v>
      </c>
      <c r="I7" s="32">
        <v>33.67</v>
      </c>
    </row>
    <row r="8" spans="1:9" ht="15.6" customHeight="1" x14ac:dyDescent="0.25">
      <c r="A8" s="96"/>
      <c r="B8" s="20"/>
      <c r="C8" s="34" t="str">
        <f>"6/10"</f>
        <v>6/10</v>
      </c>
      <c r="D8" s="35" t="s">
        <v>57</v>
      </c>
      <c r="E8" s="34" t="str">
        <f>"180"</f>
        <v>180</v>
      </c>
      <c r="F8" s="37">
        <v>62.114543999999995</v>
      </c>
      <c r="G8" s="34">
        <v>0.92</v>
      </c>
      <c r="H8" s="34">
        <v>0.05</v>
      </c>
      <c r="I8" s="34">
        <v>16.46</v>
      </c>
    </row>
    <row r="9" spans="1:9" ht="15.6" customHeight="1" x14ac:dyDescent="0.25">
      <c r="A9" s="96"/>
      <c r="B9" s="20"/>
      <c r="C9" s="39" t="str">
        <f>"29/10"</f>
        <v>29/10</v>
      </c>
      <c r="D9" s="40" t="s">
        <v>29</v>
      </c>
      <c r="E9" s="41" t="str">
        <f>"180"</f>
        <v>180</v>
      </c>
      <c r="F9" s="41">
        <v>18.47728273170733</v>
      </c>
      <c r="G9" s="41">
        <v>0.11</v>
      </c>
      <c r="H9" s="41">
        <v>0.02</v>
      </c>
      <c r="I9" s="41">
        <v>4.5599999999999996</v>
      </c>
    </row>
    <row r="10" spans="1:9" ht="15.6" customHeight="1" x14ac:dyDescent="0.25">
      <c r="A10" s="96"/>
      <c r="B10" s="20"/>
      <c r="C10" s="39" t="str">
        <f>"-"</f>
        <v>-</v>
      </c>
      <c r="D10" s="33" t="s">
        <v>21</v>
      </c>
      <c r="E10" s="32" t="str">
        <f>"40"</f>
        <v>40</v>
      </c>
      <c r="F10" s="36">
        <v>89.560399999999987</v>
      </c>
      <c r="G10" s="32">
        <v>2.64</v>
      </c>
      <c r="H10" s="32">
        <v>0.26</v>
      </c>
      <c r="I10" s="32">
        <v>18.760000000000002</v>
      </c>
    </row>
    <row r="11" spans="1:9" ht="15.6" customHeight="1" x14ac:dyDescent="0.25">
      <c r="A11" s="96"/>
      <c r="B11" s="20"/>
      <c r="C11" s="39" t="str">
        <f>"-"</f>
        <v>-</v>
      </c>
      <c r="D11" s="33" t="s">
        <v>24</v>
      </c>
      <c r="E11" s="32" t="str">
        <f>"40"</f>
        <v>40</v>
      </c>
      <c r="F11" s="37">
        <v>77.352000000000004</v>
      </c>
      <c r="G11" s="34">
        <v>2.64</v>
      </c>
      <c r="H11" s="34">
        <v>0.48</v>
      </c>
      <c r="I11" s="34">
        <v>16.68</v>
      </c>
    </row>
    <row r="12" spans="1:9" ht="15.6" customHeight="1" x14ac:dyDescent="0.25">
      <c r="A12" s="96"/>
      <c r="B12" s="20"/>
      <c r="C12" s="39"/>
      <c r="D12" s="40" t="s">
        <v>47</v>
      </c>
      <c r="E12" s="41" t="str">
        <f>"200"</f>
        <v>200</v>
      </c>
      <c r="F12" s="41">
        <v>80</v>
      </c>
      <c r="G12" s="41">
        <v>1</v>
      </c>
      <c r="H12" s="41">
        <v>0.2</v>
      </c>
      <c r="I12" s="41">
        <v>20</v>
      </c>
    </row>
    <row r="13" spans="1:9" ht="15.6" customHeight="1" x14ac:dyDescent="0.25">
      <c r="A13" s="96"/>
      <c r="B13" s="20"/>
      <c r="C13" s="81">
        <v>365</v>
      </c>
      <c r="D13" s="40" t="s">
        <v>58</v>
      </c>
      <c r="E13" s="55">
        <v>100</v>
      </c>
      <c r="F13" s="41">
        <v>438</v>
      </c>
      <c r="G13" s="41">
        <v>7.4</v>
      </c>
      <c r="H13" s="41">
        <v>23.3</v>
      </c>
      <c r="I13" s="41">
        <v>49.3</v>
      </c>
    </row>
    <row r="14" spans="1:9" ht="15.6" customHeight="1" x14ac:dyDescent="0.25">
      <c r="A14" s="96"/>
      <c r="B14" s="20"/>
      <c r="C14" s="39" t="s">
        <v>59</v>
      </c>
      <c r="D14" s="40" t="s">
        <v>48</v>
      </c>
      <c r="E14" s="55">
        <v>100</v>
      </c>
      <c r="F14" s="41">
        <v>376</v>
      </c>
      <c r="G14" s="41">
        <v>14.2</v>
      </c>
      <c r="H14" s="41">
        <v>22.9</v>
      </c>
      <c r="I14" s="41">
        <v>27.4</v>
      </c>
    </row>
    <row r="15" spans="1:9" ht="15.6" customHeight="1" x14ac:dyDescent="0.25">
      <c r="A15" s="96"/>
      <c r="B15" s="20"/>
      <c r="C15" s="39" t="str">
        <f>"22/12"</f>
        <v>22/12</v>
      </c>
      <c r="D15" s="40" t="s">
        <v>49</v>
      </c>
      <c r="E15" s="55">
        <v>100</v>
      </c>
      <c r="F15" s="41">
        <v>183</v>
      </c>
      <c r="G15" s="41">
        <v>5.3</v>
      </c>
      <c r="H15" s="41">
        <v>4.9000000000000004</v>
      </c>
      <c r="I15" s="41">
        <v>28.4</v>
      </c>
    </row>
    <row r="16" spans="1:9" ht="15.6" customHeight="1" x14ac:dyDescent="0.25">
      <c r="A16" s="96"/>
      <c r="B16" s="20"/>
      <c r="C16" s="39" t="str">
        <f>"17/12"</f>
        <v>17/12</v>
      </c>
      <c r="D16" s="40" t="s">
        <v>60</v>
      </c>
      <c r="E16" s="55">
        <v>100</v>
      </c>
      <c r="F16" s="41">
        <v>340</v>
      </c>
      <c r="G16" s="41">
        <v>7.7</v>
      </c>
      <c r="H16" s="41">
        <v>7.4</v>
      </c>
      <c r="I16" s="41">
        <v>59.9</v>
      </c>
    </row>
    <row r="17" spans="1:9" ht="15.6" customHeight="1" x14ac:dyDescent="0.25">
      <c r="A17" s="96"/>
      <c r="B17" s="1"/>
      <c r="C17" s="39" t="str">
        <f>"25/12"</f>
        <v>25/12</v>
      </c>
      <c r="D17" s="40" t="s">
        <v>50</v>
      </c>
      <c r="E17" s="55">
        <v>100</v>
      </c>
      <c r="F17" s="41">
        <v>257</v>
      </c>
      <c r="G17" s="41">
        <v>8.6</v>
      </c>
      <c r="H17" s="41">
        <v>3.5</v>
      </c>
      <c r="I17" s="41">
        <v>46.5</v>
      </c>
    </row>
    <row r="18" spans="1:9" ht="15.6" customHeight="1" x14ac:dyDescent="0.25">
      <c r="A18" s="96"/>
      <c r="B18" s="1"/>
      <c r="C18" s="81">
        <v>412</v>
      </c>
      <c r="D18" s="53" t="s">
        <v>51</v>
      </c>
      <c r="E18" s="56">
        <v>100</v>
      </c>
      <c r="F18" s="54">
        <v>297</v>
      </c>
      <c r="G18" s="54">
        <v>11.1</v>
      </c>
      <c r="H18" s="54">
        <v>14.1</v>
      </c>
      <c r="I18" s="54">
        <v>30</v>
      </c>
    </row>
    <row r="19" spans="1:9" ht="15.6" customHeight="1" x14ac:dyDescent="0.25">
      <c r="A19" s="96"/>
      <c r="B19" s="31"/>
      <c r="C19" s="82" t="str">
        <f>"15/12"</f>
        <v>15/12</v>
      </c>
      <c r="D19" s="40" t="s">
        <v>61</v>
      </c>
      <c r="E19" s="55">
        <v>100</v>
      </c>
      <c r="F19" s="41">
        <v>272</v>
      </c>
      <c r="G19" s="41">
        <v>8.5</v>
      </c>
      <c r="H19" s="41">
        <v>1.6</v>
      </c>
      <c r="I19" s="41">
        <v>53.8</v>
      </c>
    </row>
    <row r="20" spans="1:9" ht="15.6" customHeight="1" x14ac:dyDescent="0.25">
      <c r="A20" s="97"/>
      <c r="B20" s="24"/>
      <c r="C20" s="83" t="str">
        <f>"07/12"</f>
        <v>07/12</v>
      </c>
      <c r="D20" s="40" t="s">
        <v>62</v>
      </c>
      <c r="E20" s="55">
        <v>100</v>
      </c>
      <c r="F20" s="41">
        <v>301</v>
      </c>
      <c r="G20" s="41">
        <v>7.4</v>
      </c>
      <c r="H20" s="41">
        <v>8.6</v>
      </c>
      <c r="I20" s="41">
        <v>47.1</v>
      </c>
    </row>
    <row r="21" spans="1:9" ht="15.6" customHeight="1" x14ac:dyDescent="0.25">
      <c r="A21" s="57"/>
      <c r="B21" s="58"/>
      <c r="C21" s="83" t="str">
        <f>"18/12"</f>
        <v>18/12</v>
      </c>
      <c r="D21" s="40" t="s">
        <v>63</v>
      </c>
      <c r="E21" s="55">
        <v>100</v>
      </c>
      <c r="F21" s="41">
        <v>192</v>
      </c>
      <c r="G21" s="41">
        <v>5.7</v>
      </c>
      <c r="H21" s="41">
        <v>6</v>
      </c>
      <c r="I21" s="41">
        <v>27.4</v>
      </c>
    </row>
    <row r="22" spans="1:9" ht="15.6" customHeight="1" x14ac:dyDescent="0.25">
      <c r="A22" s="57"/>
      <c r="B22" s="58"/>
      <c r="C22" s="83" t="str">
        <f>"05/12"</f>
        <v>05/12</v>
      </c>
      <c r="D22" s="40" t="s">
        <v>64</v>
      </c>
      <c r="E22" s="55">
        <v>100</v>
      </c>
      <c r="F22" s="41">
        <v>299</v>
      </c>
      <c r="G22" s="41">
        <v>14</v>
      </c>
      <c r="H22" s="41">
        <v>12.5</v>
      </c>
      <c r="I22" s="41">
        <v>31.3</v>
      </c>
    </row>
    <row r="23" spans="1:9" ht="15.6" customHeight="1" x14ac:dyDescent="0.25">
      <c r="A23" s="57"/>
      <c r="B23" s="58"/>
      <c r="C23" s="39"/>
      <c r="D23" s="40" t="s">
        <v>52</v>
      </c>
      <c r="E23" s="55">
        <v>38</v>
      </c>
      <c r="F23" s="41">
        <v>201.4</v>
      </c>
      <c r="G23" s="41">
        <v>1.94</v>
      </c>
      <c r="H23" s="41">
        <v>12.24</v>
      </c>
      <c r="I23" s="41">
        <v>20.86</v>
      </c>
    </row>
    <row r="24" spans="1:9" ht="15.6" customHeight="1" x14ac:dyDescent="0.25">
      <c r="A24" s="57"/>
      <c r="B24" s="58"/>
      <c r="C24" s="39"/>
      <c r="D24" s="40" t="s">
        <v>53</v>
      </c>
      <c r="E24" s="55">
        <v>30</v>
      </c>
      <c r="F24" s="41">
        <v>129</v>
      </c>
      <c r="G24" s="41">
        <v>1.3</v>
      </c>
      <c r="H24" s="41">
        <v>5.4</v>
      </c>
      <c r="I24" s="41">
        <v>18.899999999999999</v>
      </c>
    </row>
    <row r="25" spans="1:9" ht="15.6" customHeight="1" x14ac:dyDescent="0.25">
      <c r="A25" s="57"/>
      <c r="B25" s="58"/>
      <c r="C25" s="39"/>
      <c r="D25" s="40" t="s">
        <v>54</v>
      </c>
      <c r="E25" s="55">
        <v>30</v>
      </c>
      <c r="F25" s="41">
        <v>156</v>
      </c>
      <c r="G25" s="41">
        <v>1.05</v>
      </c>
      <c r="H25" s="41">
        <v>9</v>
      </c>
      <c r="I25" s="41">
        <v>17.399999999999999</v>
      </c>
    </row>
    <row r="26" spans="1:9" ht="15.6" customHeight="1" x14ac:dyDescent="0.25">
      <c r="A26" s="57"/>
      <c r="B26" s="58"/>
      <c r="C26" s="39"/>
      <c r="D26" s="40"/>
      <c r="E26" s="55"/>
      <c r="F26" s="41"/>
      <c r="G26" s="41"/>
      <c r="H26" s="41"/>
      <c r="I26" s="41"/>
    </row>
    <row r="27" spans="1:9" ht="15.6" customHeight="1" thickBot="1" x14ac:dyDescent="0.3">
      <c r="A27" s="26"/>
      <c r="B27" s="25"/>
      <c r="C27" s="27"/>
      <c r="D27" s="28"/>
      <c r="E27" s="59"/>
      <c r="F27" s="29"/>
      <c r="G27" s="29"/>
      <c r="H27" s="29"/>
      <c r="I27" s="29"/>
    </row>
    <row r="28" spans="1:9" ht="15.75" thickTop="1" x14ac:dyDescent="0.25"/>
  </sheetData>
  <mergeCells count="2">
    <mergeCell ref="B1:D1"/>
    <mergeCell ref="A4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2025-09-30T03:39:08Z</dcterms:modified>
</cp:coreProperties>
</file>