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6" r:id="rId5"/>
    <sheet name="Доп.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8" i="5" l="1"/>
  <c r="C8" i="5"/>
  <c r="E7" i="5"/>
  <c r="C7" i="5"/>
  <c r="E5" i="5"/>
  <c r="C5" i="5"/>
  <c r="E4" i="5"/>
  <c r="C4" i="5"/>
  <c r="E20" i="4"/>
  <c r="C20" i="4"/>
  <c r="E19" i="4"/>
  <c r="C19" i="4"/>
  <c r="E17" i="4"/>
  <c r="C17" i="4"/>
  <c r="E16" i="4"/>
  <c r="C16" i="4"/>
  <c r="E8" i="4"/>
  <c r="C8" i="4"/>
  <c r="E7" i="4"/>
  <c r="C7" i="4"/>
  <c r="E6" i="4"/>
  <c r="C6" i="4"/>
  <c r="E5" i="4"/>
  <c r="C5" i="4"/>
  <c r="E4" i="4"/>
  <c r="C4" i="4"/>
  <c r="E4" i="3" l="1"/>
  <c r="C5" i="2" l="1"/>
  <c r="C17" i="3"/>
  <c r="C5" i="1"/>
  <c r="C20" i="6" l="1"/>
  <c r="C19" i="6"/>
  <c r="E18" i="6"/>
  <c r="C18" i="6"/>
  <c r="C17" i="6"/>
  <c r="E16" i="6"/>
  <c r="C16" i="6"/>
  <c r="E15" i="6"/>
  <c r="C15" i="6"/>
  <c r="E14" i="6"/>
  <c r="C14" i="6"/>
  <c r="C9" i="6"/>
  <c r="C7" i="6"/>
  <c r="E6" i="6"/>
  <c r="E5" i="6"/>
  <c r="C5" i="6"/>
  <c r="C4" i="6"/>
  <c r="C22" i="4" l="1"/>
  <c r="C12" i="5" l="1"/>
  <c r="C11" i="5"/>
  <c r="E10" i="5"/>
  <c r="C10" i="5"/>
  <c r="E9" i="5"/>
  <c r="C9" i="5"/>
  <c r="C25" i="4" l="1"/>
  <c r="C10" i="4"/>
  <c r="C9" i="4"/>
  <c r="E20" i="3" l="1"/>
  <c r="C20" i="3"/>
  <c r="C19" i="3"/>
  <c r="C18" i="3"/>
  <c r="C16" i="3"/>
  <c r="E15" i="3"/>
  <c r="C15" i="3"/>
  <c r="C11" i="3"/>
  <c r="C9" i="3"/>
  <c r="C8" i="3"/>
  <c r="C7" i="3"/>
  <c r="E6" i="3"/>
  <c r="C6" i="3"/>
  <c r="E5" i="3"/>
  <c r="C5" i="3"/>
  <c r="C4" i="3"/>
  <c r="E8" i="2" l="1"/>
  <c r="C8" i="2"/>
  <c r="E7" i="2"/>
  <c r="C7" i="2"/>
  <c r="E6" i="2"/>
  <c r="C6" i="2"/>
  <c r="E5" i="2"/>
  <c r="C4" i="2"/>
  <c r="C4" i="1" l="1"/>
  <c r="E8" i="1" l="1"/>
  <c r="C8" i="1"/>
  <c r="E7" i="1"/>
  <c r="C7" i="1"/>
  <c r="E6" i="1"/>
  <c r="C6" i="1"/>
</calcChain>
</file>

<file path=xl/sharedStrings.xml><?xml version="1.0" encoding="utf-8"?>
<sst xmlns="http://schemas.openxmlformats.org/spreadsheetml/2006/main" count="228" uniqueCount="74">
  <si>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</si>
  <si>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</si>
  <si>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</si>
  <si>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</si>
  <si>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</si>
  <si>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</si>
  <si>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</si>
  <si>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</si>
  <si>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</si>
  <si>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</si>
  <si>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</si>
  <si>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</si>
  <si>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</si>
  <si>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</si>
  <si>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</si>
  <si>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</si>
  <si>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</si>
  <si>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</si>
  <si>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</si>
  <si>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</si>
  <si>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</si>
  <si>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</si>
  <si>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</si>
  <si>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</si>
  <si>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</si>
  <si>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</si>
  <si>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</si>
  <si>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</si>
  <si>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</si>
  <si>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Сок</t>
  </si>
  <si>
    <t>напиток</t>
  </si>
  <si>
    <t>Биточки (котлеты) из мяса свинины</t>
  </si>
  <si>
    <t>МБОУ СОШ №19   7-10 лет</t>
  </si>
  <si>
    <t>МБОУ СОШ  № 19 11 и ст</t>
  </si>
  <si>
    <t>7 день</t>
  </si>
  <si>
    <t>МБОУ СОШ № 19 ДОВЗ 7-10 лет</t>
  </si>
  <si>
    <t>Каша молочная ассорти (рис, пшено) с маслом сливочным</t>
  </si>
  <si>
    <t>Запеканка (сырники) из творога (вариант 2)</t>
  </si>
  <si>
    <t>Молоко сгущеное</t>
  </si>
  <si>
    <t>гор.напиток</t>
  </si>
  <si>
    <t>Чай (вариант 2)</t>
  </si>
  <si>
    <t>Уха рыбацкая</t>
  </si>
  <si>
    <t>хлеб рж.</t>
  </si>
  <si>
    <t>МБОУ СОШ № 19 ДОВЗ 12 и ст</t>
  </si>
  <si>
    <t>Молоко сгущенное</t>
  </si>
  <si>
    <t>хлеб ржаной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</si>
  <si>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</si>
  <si>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</si>
  <si>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</si>
  <si>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</si>
  <si>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</si>
  <si>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</si>
  <si>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</si>
  <si>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</si>
  <si>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</si>
  <si>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</si>
  <si>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Яблоко</t>
  </si>
  <si>
    <t>МБОУ СОШ № 19 5-11 Сахарный диабет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</si>
  <si>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</si>
  <si>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</si>
  <si>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54-1гн-2020</t>
  </si>
  <si>
    <t>Чай без сахара</t>
  </si>
  <si>
    <t>Капуста тушеная без сахара</t>
  </si>
  <si>
    <t>Компот из сухофруктов без сахара</t>
  </si>
  <si>
    <t>Макаронные изделия отварные</t>
  </si>
  <si>
    <t>46/3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</si>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</sst>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/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8" xfId="0" applyBorder="1"/>
    <xf numFmtId="0" fontId="1" fillId="0" borderId="2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2" fontId="0" fillId="0" borderId="18" xfId="0" applyNumberFormat="1" applyFill="1" applyBorder="1" applyProtection="1">
      <protection locked="0"/>
    </xf>
    <xf numFmtId="0" fontId="0" fillId="0" borderId="1" xfId="0" applyFill="1" applyBorder="1"/>
    <xf numFmtId="2" fontId="0" fillId="0" borderId="18" xfId="0" applyNumberForma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18" xfId="0" applyFont="1" applyBorder="1"/>
    <xf numFmtId="0" fontId="3" fillId="0" borderId="18" xfId="0" applyFont="1" applyBorder="1" applyAlignment="1">
      <alignment wrapText="1"/>
    </xf>
    <xf numFmtId="2" fontId="3" fillId="0" borderId="18" xfId="0" applyNumberFormat="1" applyFont="1" applyBorder="1"/>
    <xf numFmtId="1" fontId="3" fillId="0" borderId="18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3" borderId="4" xfId="0" applyFill="1" applyBorder="1" applyProtection="1">
      <protection locked="0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0" fontId="3" fillId="0" borderId="27" xfId="0" applyFont="1" applyBorder="1"/>
    <xf numFmtId="0" fontId="3" fillId="0" borderId="27" xfId="0" applyFont="1" applyBorder="1" applyAlignment="1">
      <alignment wrapText="1"/>
    </xf>
    <xf numFmtId="1" fontId="3" fillId="0" borderId="27" xfId="0" applyNumberFormat="1" applyFont="1" applyBorder="1" applyAlignment="1">
      <alignment horizontal="left"/>
    </xf>
    <xf numFmtId="2" fontId="3" fillId="0" borderId="27" xfId="0" applyNumberFormat="1" applyFont="1" applyBorder="1"/>
    <xf numFmtId="0" fontId="1" fillId="0" borderId="0" xfId="0" applyFont="1" applyBorder="1"/>
    <xf numFmtId="2" fontId="0" fillId="3" borderId="1" xfId="0" applyNumberForma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3" fillId="0" borderId="18" xfId="0" applyNumberFormat="1" applyFont="1" applyBorder="1" applyAlignment="1">
      <alignment horizontal="left"/>
    </xf>
    <xf numFmtId="2" fontId="2" fillId="3" borderId="20" xfId="0" applyNumberFormat="1" applyFont="1" applyFill="1" applyBorder="1" applyProtection="1">
      <protection locked="0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0" fillId="0" borderId="11" xfId="0" applyNumberForma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2" fontId="1" fillId="0" borderId="11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9" xfId="0" applyFont="1" applyBorder="1"/>
    <xf numFmtId="0" fontId="0" fillId="0" borderId="20" xfId="0" applyFill="1" applyBorder="1"/>
    <xf numFmtId="2" fontId="0" fillId="3" borderId="1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8" xfId="0" applyNumberFormat="1" applyFont="1" applyBorder="1"/>
    <xf numFmtId="1" fontId="0" fillId="3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17" t="s">
        <v>32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90</v>
      </c>
      <c r="F4" s="56">
        <v>75</v>
      </c>
      <c r="G4" s="40">
        <v>256.08</v>
      </c>
      <c r="H4" s="38">
        <v>11.26</v>
      </c>
      <c r="I4" s="38">
        <v>18.68</v>
      </c>
      <c r="J4" s="38">
        <v>10.7</v>
      </c>
    </row>
    <row r="5" spans="1:10" ht="15.75" x14ac:dyDescent="0.25">
      <c r="A5" s="7"/>
      <c r="B5" s="41" t="s">
        <v>17</v>
      </c>
      <c r="C5" s="38" t="str">
        <f>"46/3"</f>
        <v>46/3</v>
      </c>
      <c r="D5" s="39" t="s">
        <v>64</v>
      </c>
      <c r="E5" s="46">
        <v>150</v>
      </c>
      <c r="F5" s="57">
        <v>16.63</v>
      </c>
      <c r="G5" s="40">
        <v>183.94</v>
      </c>
      <c r="H5" s="38">
        <v>5.3</v>
      </c>
      <c r="I5" s="38">
        <v>2.98</v>
      </c>
      <c r="J5" s="38">
        <v>34.11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86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x14ac:dyDescent="0.25">
      <c r="A10" s="7"/>
      <c r="B10" s="42"/>
      <c r="C10" s="38"/>
      <c r="D10" s="39"/>
      <c r="E10" s="38"/>
      <c r="F10" s="86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2" sqref="F12"/>
    </sheetView>
  </sheetViews>
  <sheetFormatPr defaultRowHeight="15" x14ac:dyDescent="0.25"/>
  <cols>
    <col min="4" max="4" width="30.85546875" customWidth="1"/>
    <col min="7" max="7" width="13.42578125" customWidth="1"/>
  </cols>
  <sheetData>
    <row r="1" spans="1:10" ht="15.75" x14ac:dyDescent="0.25">
      <c r="A1" t="s">
        <v>0</v>
      </c>
      <c r="B1" s="117" t="s">
        <v>33</v>
      </c>
      <c r="C1" s="118"/>
      <c r="D1" s="119"/>
      <c r="E1" t="s">
        <v>21</v>
      </c>
      <c r="F1" s="23"/>
      <c r="I1" t="s">
        <v>1</v>
      </c>
      <c r="J1" s="37" t="s">
        <v>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100</v>
      </c>
      <c r="F4" s="56">
        <v>89.33</v>
      </c>
      <c r="G4" s="40">
        <v>284.54000000000002</v>
      </c>
      <c r="H4" s="38">
        <v>12.51</v>
      </c>
      <c r="I4" s="38">
        <v>20.75</v>
      </c>
      <c r="J4" s="38">
        <v>11.89</v>
      </c>
    </row>
    <row r="5" spans="1:10" ht="30.75" customHeight="1" x14ac:dyDescent="0.25">
      <c r="A5" s="7"/>
      <c r="B5" s="41" t="s">
        <v>17</v>
      </c>
      <c r="C5" s="38" t="str">
        <f>"46/3"</f>
        <v>46/3</v>
      </c>
      <c r="D5" s="39" t="s">
        <v>64</v>
      </c>
      <c r="E5" s="38" t="str">
        <f>"180"</f>
        <v>180</v>
      </c>
      <c r="F5" s="57">
        <v>22.5</v>
      </c>
      <c r="G5" s="40">
        <v>220.73</v>
      </c>
      <c r="H5" s="38">
        <v>6.36</v>
      </c>
      <c r="I5" s="38">
        <v>3.57</v>
      </c>
      <c r="J5" s="38">
        <v>40.93</v>
      </c>
    </row>
    <row r="6" spans="1:10" ht="15.75" customHeight="1" x14ac:dyDescent="0.25">
      <c r="A6" s="7"/>
      <c r="B6" s="1" t="s">
        <v>22</v>
      </c>
      <c r="C6" s="38" t="str">
        <f>"-"</f>
        <v>-</v>
      </c>
      <c r="D6" s="39" t="s">
        <v>26</v>
      </c>
      <c r="E6" s="38" t="str">
        <f>"40"</f>
        <v>40</v>
      </c>
      <c r="F6" s="86">
        <v>4.38</v>
      </c>
      <c r="G6" s="40">
        <v>89.560399999999987</v>
      </c>
      <c r="H6" s="38">
        <v>2.64</v>
      </c>
      <c r="I6" s="38">
        <v>0.26</v>
      </c>
      <c r="J6" s="38">
        <v>18.760000000000002</v>
      </c>
    </row>
    <row r="7" spans="1:10" ht="15.75" customHeight="1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customHeight="1" x14ac:dyDescent="0.25">
      <c r="A8" s="7"/>
      <c r="B8" s="1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customHeight="1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customHeight="1" x14ac:dyDescent="0.25">
      <c r="A10" s="7"/>
      <c r="B10" s="42"/>
      <c r="C10" s="43"/>
      <c r="D10" s="44"/>
      <c r="E10" s="43"/>
      <c r="F10" s="86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15" sqref="D15"/>
    </sheetView>
  </sheetViews>
  <sheetFormatPr defaultRowHeight="15" x14ac:dyDescent="0.25"/>
  <cols>
    <col min="4" max="4" width="32.28515625" customWidth="1"/>
  </cols>
  <sheetData>
    <row r="1" spans="1:10" ht="15.75" customHeight="1" x14ac:dyDescent="0.25">
      <c r="A1" t="s">
        <v>0</v>
      </c>
      <c r="B1" s="117" t="s">
        <v>35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"17/4"</f>
        <v>17/4</v>
      </c>
      <c r="D4" s="39" t="s">
        <v>36</v>
      </c>
      <c r="E4" s="38" t="str">
        <f>"200"</f>
        <v>200</v>
      </c>
      <c r="F4" s="47">
        <v>42.03</v>
      </c>
      <c r="G4" s="40">
        <v>182.82498899999996</v>
      </c>
      <c r="H4" s="38">
        <v>4.99</v>
      </c>
      <c r="I4" s="38">
        <v>6.51</v>
      </c>
      <c r="J4" s="38">
        <v>26.42</v>
      </c>
    </row>
    <row r="5" spans="1:10" ht="15.75" customHeight="1" x14ac:dyDescent="0.25">
      <c r="A5" s="7"/>
      <c r="B5" s="41"/>
      <c r="C5" s="38" t="str">
        <f>"9/5"</f>
        <v>9/5</v>
      </c>
      <c r="D5" s="39" t="s">
        <v>37</v>
      </c>
      <c r="E5" s="38" t="str">
        <f>"50"</f>
        <v>50</v>
      </c>
      <c r="F5" s="48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42"/>
      <c r="C6" s="38" t="str">
        <f>"-"</f>
        <v>-</v>
      </c>
      <c r="D6" s="39" t="s">
        <v>38</v>
      </c>
      <c r="E6" s="38" t="str">
        <f>"10"</f>
        <v>10</v>
      </c>
      <c r="F6" s="49">
        <v>6.42</v>
      </c>
      <c r="G6" s="40">
        <v>31.74</v>
      </c>
      <c r="H6" s="38">
        <v>0.72</v>
      </c>
      <c r="I6" s="38">
        <v>0.85</v>
      </c>
      <c r="J6" s="38">
        <v>5.55</v>
      </c>
    </row>
    <row r="7" spans="1:10" ht="15.75" customHeight="1" x14ac:dyDescent="0.25">
      <c r="A7" s="7"/>
      <c r="B7" s="42" t="s">
        <v>39</v>
      </c>
      <c r="C7" s="38" t="str">
        <f>"27/10"</f>
        <v>27/10</v>
      </c>
      <c r="D7" s="39" t="s">
        <v>40</v>
      </c>
      <c r="E7" s="46">
        <v>200</v>
      </c>
      <c r="F7" s="49">
        <v>6</v>
      </c>
      <c r="G7" s="40">
        <v>19.22</v>
      </c>
      <c r="H7" s="38">
        <v>0.08</v>
      </c>
      <c r="I7" s="38">
        <v>0.02</v>
      </c>
      <c r="J7" s="38">
        <v>4.95</v>
      </c>
    </row>
    <row r="8" spans="1:10" ht="15.75" customHeight="1" x14ac:dyDescent="0.25">
      <c r="A8" s="7"/>
      <c r="B8" s="42" t="s">
        <v>22</v>
      </c>
      <c r="C8" s="38" t="str">
        <f>"-"</f>
        <v>-</v>
      </c>
      <c r="D8" s="39" t="s">
        <v>26</v>
      </c>
      <c r="E8" s="46">
        <v>40</v>
      </c>
      <c r="F8" s="49">
        <v>4.38</v>
      </c>
      <c r="G8" s="40">
        <v>89.56</v>
      </c>
      <c r="H8" s="38">
        <v>2.64</v>
      </c>
      <c r="I8" s="38">
        <v>0.26</v>
      </c>
      <c r="J8" s="38">
        <v>18.760000000000002</v>
      </c>
    </row>
    <row r="9" spans="1:10" ht="15.75" customHeight="1" thickBot="1" x14ac:dyDescent="0.3">
      <c r="A9" s="8"/>
      <c r="B9" s="9"/>
      <c r="C9" s="38" t="str">
        <f>"-"</f>
        <v>-</v>
      </c>
      <c r="D9" s="39"/>
      <c r="E9" s="38"/>
      <c r="F9" s="50"/>
      <c r="G9" s="40"/>
      <c r="H9" s="38"/>
      <c r="I9" s="38"/>
      <c r="J9" s="38"/>
    </row>
    <row r="10" spans="1:10" ht="15.75" customHeight="1" thickBot="1" x14ac:dyDescent="0.3">
      <c r="A10" s="7"/>
      <c r="B10" s="51"/>
      <c r="C10" s="38"/>
      <c r="D10" s="44"/>
      <c r="E10" s="43"/>
      <c r="F10" s="52"/>
      <c r="G10" s="45"/>
      <c r="H10" s="43"/>
      <c r="I10" s="43"/>
      <c r="J10" s="43"/>
    </row>
    <row r="11" spans="1:10" ht="15.75" customHeight="1" x14ac:dyDescent="0.25">
      <c r="A11" s="4" t="s">
        <v>12</v>
      </c>
      <c r="B11" s="53" t="s">
        <v>19</v>
      </c>
      <c r="C11" s="54" t="str">
        <f>""</f>
        <v/>
      </c>
      <c r="D11" s="55"/>
      <c r="E11" s="55"/>
      <c r="F11" s="24"/>
      <c r="G11" s="15"/>
      <c r="H11" s="15"/>
      <c r="I11" s="15"/>
      <c r="J11" s="16"/>
    </row>
    <row r="12" spans="1:10" ht="15.75" customHeight="1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customHeight="1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15.75" customHeight="1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ht="15.75" customHeight="1" thickBot="1" x14ac:dyDescent="0.3">
      <c r="A15" s="7"/>
      <c r="B15" s="1" t="s">
        <v>15</v>
      </c>
      <c r="C15" s="38" t="str">
        <f>"34/2"</f>
        <v>34/2</v>
      </c>
      <c r="D15" s="39" t="s">
        <v>41</v>
      </c>
      <c r="E15" s="38" t="str">
        <f>"200"</f>
        <v>200</v>
      </c>
      <c r="F15" s="49">
        <v>46.89</v>
      </c>
      <c r="G15" s="40">
        <v>113.30568</v>
      </c>
      <c r="H15" s="38">
        <v>7.89</v>
      </c>
      <c r="I15" s="38">
        <v>3.91</v>
      </c>
      <c r="J15" s="38">
        <v>12</v>
      </c>
    </row>
    <row r="16" spans="1:10" ht="15.75" customHeight="1" x14ac:dyDescent="0.25">
      <c r="A16" s="7"/>
      <c r="B16" s="1" t="s">
        <v>16</v>
      </c>
      <c r="C16" s="38" t="str">
        <f>"5/9"</f>
        <v>5/9</v>
      </c>
      <c r="D16" s="39" t="s">
        <v>31</v>
      </c>
      <c r="E16" s="46">
        <v>90</v>
      </c>
      <c r="F16" s="56">
        <v>75</v>
      </c>
      <c r="G16" s="40">
        <v>256.08</v>
      </c>
      <c r="H16" s="38">
        <v>11.26</v>
      </c>
      <c r="I16" s="38">
        <v>18.68</v>
      </c>
      <c r="J16" s="38">
        <v>10.7</v>
      </c>
    </row>
    <row r="17" spans="1:11" ht="15.75" customHeight="1" x14ac:dyDescent="0.25">
      <c r="A17" s="7"/>
      <c r="B17" s="1" t="s">
        <v>17</v>
      </c>
      <c r="C17" s="38" t="str">
        <f>"46/3"</f>
        <v>46/3</v>
      </c>
      <c r="D17" s="39" t="s">
        <v>64</v>
      </c>
      <c r="E17" s="46">
        <v>180</v>
      </c>
      <c r="F17" s="57">
        <v>22.5</v>
      </c>
      <c r="G17" s="40">
        <v>220.73</v>
      </c>
      <c r="H17" s="38">
        <v>6.36</v>
      </c>
      <c r="I17" s="38">
        <v>3.57</v>
      </c>
      <c r="J17" s="38">
        <v>40.93</v>
      </c>
    </row>
    <row r="18" spans="1:11" ht="15.75" customHeight="1" x14ac:dyDescent="0.25">
      <c r="A18" s="7"/>
      <c r="B18" s="58" t="s">
        <v>23</v>
      </c>
      <c r="C18" s="38" t="str">
        <f>"-"</f>
        <v>-</v>
      </c>
      <c r="D18" s="39" t="s">
        <v>26</v>
      </c>
      <c r="E18" s="46">
        <v>30</v>
      </c>
      <c r="F18" s="49">
        <v>3.28</v>
      </c>
      <c r="G18" s="40">
        <v>67.17</v>
      </c>
      <c r="H18" s="38">
        <v>1.98</v>
      </c>
      <c r="I18" s="38">
        <v>0.2</v>
      </c>
      <c r="J18" s="38">
        <v>14.07</v>
      </c>
    </row>
    <row r="19" spans="1:11" ht="15.75" customHeight="1" x14ac:dyDescent="0.25">
      <c r="A19" s="7"/>
      <c r="B19" s="1" t="s">
        <v>42</v>
      </c>
      <c r="C19" s="59" t="str">
        <f>"-"</f>
        <v>-</v>
      </c>
      <c r="D19" s="39" t="s">
        <v>27</v>
      </c>
      <c r="E19" s="46">
        <v>30</v>
      </c>
      <c r="F19" s="49">
        <v>3.28</v>
      </c>
      <c r="G19" s="40">
        <v>58.01</v>
      </c>
      <c r="H19" s="38">
        <v>1.98</v>
      </c>
      <c r="I19" s="38">
        <v>0.36</v>
      </c>
      <c r="J19" s="38">
        <v>12.51</v>
      </c>
    </row>
    <row r="20" spans="1:11" ht="15.75" customHeight="1" x14ac:dyDescent="0.25">
      <c r="A20" s="7"/>
      <c r="B20" s="1"/>
      <c r="C20" s="59" t="str">
        <f>"-"</f>
        <v>-</v>
      </c>
      <c r="D20" s="39" t="s">
        <v>29</v>
      </c>
      <c r="E20" s="38" t="str">
        <f>"200"</f>
        <v>200</v>
      </c>
      <c r="F20" s="49">
        <v>19.43</v>
      </c>
      <c r="G20" s="40">
        <v>86.47999999999999</v>
      </c>
      <c r="H20" s="38">
        <v>1</v>
      </c>
      <c r="I20" s="38">
        <v>0.2</v>
      </c>
      <c r="J20" s="38">
        <v>20.6</v>
      </c>
    </row>
    <row r="21" spans="1:11" ht="15.75" customHeight="1" x14ac:dyDescent="0.25">
      <c r="A21" s="7"/>
      <c r="B21" s="1"/>
      <c r="C21" s="38"/>
      <c r="D21" s="71"/>
      <c r="E21" s="88"/>
      <c r="F21" s="89"/>
      <c r="G21" s="40"/>
      <c r="H21" s="40"/>
      <c r="I21" s="40"/>
      <c r="J21" s="40"/>
      <c r="K21" s="85"/>
    </row>
    <row r="22" spans="1:11" ht="15.75" customHeight="1" x14ac:dyDescent="0.25">
      <c r="A22" s="7"/>
      <c r="B22" s="1"/>
      <c r="C22" s="59"/>
      <c r="D22" s="39"/>
      <c r="E22" s="38"/>
      <c r="F22" s="62"/>
      <c r="G22" s="40"/>
      <c r="H22" s="38"/>
      <c r="I22" s="38"/>
      <c r="J22" s="38"/>
    </row>
    <row r="23" spans="1:11" ht="15.75" customHeight="1" thickBot="1" x14ac:dyDescent="0.3">
      <c r="A23" s="8"/>
      <c r="B23" s="63"/>
      <c r="C23" s="60"/>
      <c r="D23" s="44"/>
      <c r="E23" s="43"/>
      <c r="F23" s="50"/>
      <c r="G23" s="45"/>
      <c r="H23" s="43"/>
      <c r="I23" s="43"/>
      <c r="J23" s="43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4" sqref="F24"/>
    </sheetView>
  </sheetViews>
  <sheetFormatPr defaultRowHeight="15" x14ac:dyDescent="0.25"/>
  <cols>
    <col min="4" max="4" width="35" customWidth="1"/>
  </cols>
  <sheetData>
    <row r="1" spans="1:10" ht="15.75" customHeight="1" x14ac:dyDescent="0.25">
      <c r="A1" t="s">
        <v>0</v>
      </c>
      <c r="B1" s="117" t="s">
        <v>43</v>
      </c>
      <c r="C1" s="118"/>
      <c r="D1" s="119"/>
      <c r="E1" t="s">
        <v>21</v>
      </c>
      <c r="F1" s="23"/>
      <c r="I1" t="s">
        <v>1</v>
      </c>
      <c r="J1" s="37" t="s">
        <v>34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38" t="str">
        <f>"17/4"</f>
        <v>17/4</v>
      </c>
      <c r="D4" s="39" t="s">
        <v>36</v>
      </c>
      <c r="E4" s="38" t="str">
        <f>"250"</f>
        <v>250</v>
      </c>
      <c r="F4" s="56">
        <v>61.14</v>
      </c>
      <c r="G4" s="40">
        <v>228.53123625000001</v>
      </c>
      <c r="H4" s="38">
        <v>6.24</v>
      </c>
      <c r="I4" s="38">
        <v>8.14</v>
      </c>
      <c r="J4" s="38">
        <v>33.020000000000003</v>
      </c>
    </row>
    <row r="5" spans="1:10" ht="15.75" customHeight="1" x14ac:dyDescent="0.25">
      <c r="A5" s="7"/>
      <c r="B5" s="42"/>
      <c r="C5" s="38" t="str">
        <f>"9/5"</f>
        <v>9/5</v>
      </c>
      <c r="D5" s="39" t="s">
        <v>37</v>
      </c>
      <c r="E5" s="38" t="str">
        <f>"50"</f>
        <v>50</v>
      </c>
      <c r="F5" s="57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1" t="s">
        <v>39</v>
      </c>
      <c r="C6" s="38" t="str">
        <f>"27/10"</f>
        <v>27/10</v>
      </c>
      <c r="D6" s="39" t="s">
        <v>40</v>
      </c>
      <c r="E6" s="38" t="str">
        <f>"180"</f>
        <v>180</v>
      </c>
      <c r="F6" s="86">
        <v>6</v>
      </c>
      <c r="G6" s="40">
        <v>17.297524800000001</v>
      </c>
      <c r="H6" s="38">
        <v>7.0000000000000007E-2</v>
      </c>
      <c r="I6" s="38">
        <v>0.02</v>
      </c>
      <c r="J6" s="38">
        <v>4.45</v>
      </c>
    </row>
    <row r="7" spans="1:10" ht="15.75" customHeight="1" x14ac:dyDescent="0.25">
      <c r="A7" s="7"/>
      <c r="C7" s="38" t="str">
        <f>"-"</f>
        <v>-</v>
      </c>
      <c r="D7" s="39" t="s">
        <v>26</v>
      </c>
      <c r="E7" s="38" t="str">
        <f>"60"</f>
        <v>60</v>
      </c>
      <c r="F7" s="86">
        <v>6.57</v>
      </c>
      <c r="G7" s="40">
        <v>134.34059999999999</v>
      </c>
      <c r="H7" s="38">
        <v>3.97</v>
      </c>
      <c r="I7" s="38">
        <v>0.39</v>
      </c>
      <c r="J7" s="38">
        <v>28.14</v>
      </c>
    </row>
    <row r="8" spans="1:10" ht="15.75" customHeight="1" x14ac:dyDescent="0.25">
      <c r="A8" s="7"/>
      <c r="B8" s="1" t="s">
        <v>22</v>
      </c>
      <c r="C8" s="43" t="str">
        <f>"-"</f>
        <v>-</v>
      </c>
      <c r="D8" s="44" t="s">
        <v>44</v>
      </c>
      <c r="E8" s="43" t="str">
        <f>"10"</f>
        <v>10</v>
      </c>
      <c r="F8" s="86">
        <v>6.42</v>
      </c>
      <c r="G8" s="45">
        <v>31.74</v>
      </c>
      <c r="H8" s="43">
        <v>0.72</v>
      </c>
      <c r="I8" s="43">
        <v>0.85</v>
      </c>
      <c r="J8" s="43">
        <v>5.55</v>
      </c>
    </row>
    <row r="9" spans="1:10" ht="15.75" customHeight="1" x14ac:dyDescent="0.25">
      <c r="A9" s="7"/>
      <c r="B9" s="42"/>
      <c r="C9" s="38" t="str">
        <f>"-"</f>
        <v>-</v>
      </c>
      <c r="D9" s="39"/>
      <c r="E9" s="38"/>
      <c r="F9" s="86"/>
      <c r="G9" s="40"/>
      <c r="H9" s="38"/>
      <c r="I9" s="38"/>
      <c r="J9" s="38"/>
    </row>
    <row r="10" spans="1:10" ht="15.75" customHeight="1" x14ac:dyDescent="0.25">
      <c r="A10" s="7"/>
      <c r="B10" s="64"/>
      <c r="C10" s="43" t="str">
        <f>""</f>
        <v/>
      </c>
      <c r="D10" s="44"/>
      <c r="E10" s="61"/>
      <c r="F10" s="87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9"/>
      <c r="D11" s="44"/>
      <c r="E11" s="43"/>
      <c r="F11" s="102"/>
      <c r="G11" s="65"/>
      <c r="H11" s="66"/>
      <c r="I11" s="66"/>
      <c r="J11" s="108"/>
    </row>
    <row r="12" spans="1:10" ht="15.75" customHeight="1" x14ac:dyDescent="0.25">
      <c r="A12" s="4" t="s">
        <v>12</v>
      </c>
      <c r="B12" s="11" t="s">
        <v>19</v>
      </c>
      <c r="C12" s="6"/>
      <c r="D12" s="32"/>
      <c r="E12" s="15"/>
      <c r="F12" s="56"/>
      <c r="G12" s="109"/>
      <c r="H12" s="109"/>
      <c r="I12" s="109"/>
      <c r="J12" s="110"/>
    </row>
    <row r="13" spans="1:10" ht="15.75" customHeight="1" x14ac:dyDescent="0.25">
      <c r="A13" s="7"/>
      <c r="B13" s="2"/>
      <c r="C13" s="2"/>
      <c r="D13" s="33"/>
      <c r="E13" s="17"/>
      <c r="F13" s="86"/>
      <c r="G13" s="111"/>
      <c r="H13" s="111"/>
      <c r="I13" s="111"/>
      <c r="J13" s="112"/>
    </row>
    <row r="14" spans="1:10" ht="15.75" customHeight="1" thickBot="1" x14ac:dyDescent="0.3">
      <c r="A14" s="8"/>
      <c r="B14" s="9"/>
      <c r="C14" s="9"/>
      <c r="D14" s="34"/>
      <c r="E14" s="19"/>
      <c r="F14" s="102"/>
      <c r="G14" s="113"/>
      <c r="H14" s="113"/>
      <c r="I14" s="113"/>
      <c r="J14" s="114"/>
    </row>
    <row r="15" spans="1:10" ht="15.75" customHeight="1" x14ac:dyDescent="0.25">
      <c r="A15" s="7" t="s">
        <v>13</v>
      </c>
      <c r="B15" s="10" t="s">
        <v>14</v>
      </c>
      <c r="C15" s="3"/>
      <c r="D15" s="35"/>
      <c r="E15" s="21"/>
      <c r="F15" s="57"/>
      <c r="G15" s="115"/>
      <c r="H15" s="115"/>
      <c r="I15" s="115"/>
      <c r="J15" s="116"/>
    </row>
    <row r="16" spans="1:10" ht="15.75" customHeight="1" x14ac:dyDescent="0.25">
      <c r="A16" s="7"/>
      <c r="B16" s="1" t="s">
        <v>15</v>
      </c>
      <c r="C16" s="38" t="str">
        <f>"34/2"</f>
        <v>34/2</v>
      </c>
      <c r="D16" s="39" t="s">
        <v>41</v>
      </c>
      <c r="E16" s="38" t="str">
        <f>"250"</f>
        <v>250</v>
      </c>
      <c r="F16" s="86">
        <v>61.83</v>
      </c>
      <c r="G16" s="40">
        <v>141.63209999999998</v>
      </c>
      <c r="H16" s="38">
        <v>9.86</v>
      </c>
      <c r="I16" s="38">
        <v>4.8899999999999997</v>
      </c>
      <c r="J16" s="38">
        <v>14.99</v>
      </c>
    </row>
    <row r="17" spans="1:10" ht="29.25" customHeight="1" x14ac:dyDescent="0.25">
      <c r="A17" s="7"/>
      <c r="B17" s="1" t="s">
        <v>16</v>
      </c>
      <c r="C17" s="38" t="str">
        <f>"5/9"</f>
        <v>5/9</v>
      </c>
      <c r="D17" s="39" t="s">
        <v>31</v>
      </c>
      <c r="E17" s="38" t="str">
        <f>"100"</f>
        <v>100</v>
      </c>
      <c r="F17" s="86">
        <v>89.33</v>
      </c>
      <c r="G17" s="40">
        <v>284.53766999999993</v>
      </c>
      <c r="H17" s="38">
        <v>12.51</v>
      </c>
      <c r="I17" s="38">
        <v>20.75</v>
      </c>
      <c r="J17" s="38">
        <v>11.89</v>
      </c>
    </row>
    <row r="18" spans="1:10" ht="15.75" customHeight="1" x14ac:dyDescent="0.25">
      <c r="A18" s="7"/>
      <c r="B18" s="1" t="s">
        <v>17</v>
      </c>
      <c r="C18" s="43" t="s">
        <v>65</v>
      </c>
      <c r="D18" s="44" t="s">
        <v>64</v>
      </c>
      <c r="E18" s="104">
        <v>200</v>
      </c>
      <c r="F18" s="57">
        <v>25</v>
      </c>
      <c r="G18" s="45">
        <v>245.25356599999998</v>
      </c>
      <c r="H18" s="45">
        <v>7.07</v>
      </c>
      <c r="I18" s="45">
        <v>3.97</v>
      </c>
      <c r="J18" s="45">
        <v>45.48</v>
      </c>
    </row>
    <row r="19" spans="1:10" ht="15.75" customHeight="1" x14ac:dyDescent="0.25">
      <c r="A19" s="7"/>
      <c r="B19" s="1" t="s">
        <v>22</v>
      </c>
      <c r="C19" s="38" t="str">
        <f>"-"</f>
        <v>-</v>
      </c>
      <c r="D19" s="39" t="s">
        <v>26</v>
      </c>
      <c r="E19" s="38" t="str">
        <f>"40"</f>
        <v>40</v>
      </c>
      <c r="F19" s="86">
        <v>4.38</v>
      </c>
      <c r="G19" s="40">
        <v>89.560399999999987</v>
      </c>
      <c r="H19" s="38">
        <v>2.64</v>
      </c>
      <c r="I19" s="38">
        <v>0.26</v>
      </c>
      <c r="J19" s="38">
        <v>18.760000000000002</v>
      </c>
    </row>
    <row r="20" spans="1:10" ht="15.75" customHeight="1" x14ac:dyDescent="0.25">
      <c r="A20" s="7"/>
      <c r="B20" s="1" t="s">
        <v>45</v>
      </c>
      <c r="C20" s="38" t="str">
        <f>"-"</f>
        <v>-</v>
      </c>
      <c r="D20" s="39" t="s">
        <v>27</v>
      </c>
      <c r="E20" s="38" t="str">
        <f>"30"</f>
        <v>30</v>
      </c>
      <c r="F20" s="86">
        <v>3.28</v>
      </c>
      <c r="G20" s="40">
        <v>58.013999999999996</v>
      </c>
      <c r="H20" s="38">
        <v>1.98</v>
      </c>
      <c r="I20" s="38">
        <v>0.36</v>
      </c>
      <c r="J20" s="38">
        <v>12.51</v>
      </c>
    </row>
    <row r="21" spans="1:10" ht="15.75" customHeight="1" x14ac:dyDescent="0.25">
      <c r="A21" s="7"/>
      <c r="B21" s="1" t="s">
        <v>30</v>
      </c>
      <c r="C21" s="75" t="s">
        <v>66</v>
      </c>
      <c r="D21" s="67" t="s">
        <v>29</v>
      </c>
      <c r="E21" s="74">
        <v>180</v>
      </c>
      <c r="F21" s="86">
        <v>17.489999999999998</v>
      </c>
      <c r="G21" s="69">
        <v>77.831999999999994</v>
      </c>
      <c r="H21" s="69">
        <v>0.9</v>
      </c>
      <c r="I21" s="69">
        <v>0.18</v>
      </c>
      <c r="J21" s="69">
        <v>18.54</v>
      </c>
    </row>
    <row r="22" spans="1:10" ht="15.75" customHeight="1" x14ac:dyDescent="0.25">
      <c r="A22" s="7"/>
      <c r="B22" s="1"/>
      <c r="C22" s="43" t="str">
        <f>"-"</f>
        <v>-</v>
      </c>
      <c r="D22" s="71"/>
      <c r="E22" s="88"/>
      <c r="F22" s="89"/>
      <c r="G22" s="40"/>
      <c r="H22" s="40"/>
      <c r="I22" s="40"/>
      <c r="J22" s="40"/>
    </row>
    <row r="23" spans="1:10" ht="15.75" customHeight="1" x14ac:dyDescent="0.25">
      <c r="A23" s="7"/>
      <c r="B23" s="1"/>
      <c r="C23" s="38"/>
      <c r="D23" s="39"/>
      <c r="E23" s="38"/>
      <c r="F23" s="103"/>
      <c r="G23" s="40"/>
      <c r="H23" s="38"/>
      <c r="I23" s="38"/>
      <c r="J23" s="38"/>
    </row>
    <row r="24" spans="1:10" ht="15.75" customHeight="1" x14ac:dyDescent="0.25">
      <c r="A24" s="7"/>
      <c r="B24" s="1"/>
      <c r="C24" s="43"/>
      <c r="D24" s="44"/>
      <c r="E24" s="43"/>
      <c r="F24" s="103"/>
      <c r="G24" s="45"/>
      <c r="H24" s="43"/>
      <c r="I24" s="43"/>
      <c r="J24" s="43"/>
    </row>
    <row r="25" spans="1:10" ht="15.75" customHeight="1" thickBot="1" x14ac:dyDescent="0.3">
      <c r="A25" s="8"/>
      <c r="B25" s="9"/>
      <c r="C25" s="43" t="str">
        <f>"-"</f>
        <v>-</v>
      </c>
      <c r="D25" s="44"/>
      <c r="E25" s="43"/>
      <c r="F25" s="102"/>
      <c r="G25" s="45"/>
      <c r="H25" s="43"/>
      <c r="I25" s="43"/>
      <c r="J25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5" sqref="D25"/>
    </sheetView>
  </sheetViews>
  <sheetFormatPr defaultRowHeight="15" x14ac:dyDescent="0.25"/>
  <cols>
    <col min="4" max="4" width="43.7109375" customWidth="1"/>
    <col min="6" max="6" width="13.85546875" customWidth="1"/>
  </cols>
  <sheetData>
    <row r="1" spans="1:9" ht="15.6" customHeight="1" x14ac:dyDescent="0.25">
      <c r="A1" t="s">
        <v>0</v>
      </c>
      <c r="B1" s="117" t="s">
        <v>57</v>
      </c>
      <c r="C1" s="118"/>
      <c r="D1" s="119"/>
      <c r="E1" t="s">
        <v>21</v>
      </c>
      <c r="H1" t="s">
        <v>1</v>
      </c>
      <c r="I1" s="37" t="s">
        <v>34</v>
      </c>
    </row>
    <row r="2" spans="1:9" ht="15.6" customHeight="1" thickBot="1" x14ac:dyDescent="0.3"/>
    <row r="3" spans="1:9" ht="15.6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6</v>
      </c>
      <c r="G3" s="13" t="s">
        <v>7</v>
      </c>
      <c r="H3" s="13" t="s">
        <v>8</v>
      </c>
      <c r="I3" s="14" t="s">
        <v>9</v>
      </c>
    </row>
    <row r="4" spans="1:9" ht="15.6" customHeight="1" thickBot="1" x14ac:dyDescent="0.3">
      <c r="A4" s="120" t="s">
        <v>10</v>
      </c>
      <c r="B4" s="5" t="s">
        <v>11</v>
      </c>
      <c r="C4" s="38" t="str">
        <f>"17/4"</f>
        <v>17/4</v>
      </c>
      <c r="D4" s="39" t="s">
        <v>58</v>
      </c>
      <c r="E4" s="46">
        <v>250</v>
      </c>
      <c r="F4" s="40">
        <v>223.09</v>
      </c>
      <c r="G4" s="38">
        <v>7.45</v>
      </c>
      <c r="H4" s="38">
        <v>8.34</v>
      </c>
      <c r="I4" s="38">
        <v>29.81</v>
      </c>
    </row>
    <row r="5" spans="1:9" ht="15.6" customHeight="1" thickBot="1" x14ac:dyDescent="0.3">
      <c r="A5" s="121"/>
      <c r="B5" s="41" t="s">
        <v>30</v>
      </c>
      <c r="C5" s="38" t="str">
        <f>"9/5"</f>
        <v>9/5</v>
      </c>
      <c r="D5" s="39" t="s">
        <v>59</v>
      </c>
      <c r="E5" s="38" t="str">
        <f>"50"</f>
        <v>50</v>
      </c>
      <c r="F5" s="40">
        <v>92.92</v>
      </c>
      <c r="G5" s="38">
        <v>8.4499999999999993</v>
      </c>
      <c r="H5" s="38">
        <v>4.8</v>
      </c>
      <c r="I5" s="38">
        <v>3.63</v>
      </c>
    </row>
    <row r="6" spans="1:9" ht="15.6" customHeight="1" x14ac:dyDescent="0.25">
      <c r="A6" s="121"/>
      <c r="B6" s="41" t="s">
        <v>30</v>
      </c>
      <c r="C6" s="38" t="s">
        <v>60</v>
      </c>
      <c r="D6" s="39" t="s">
        <v>61</v>
      </c>
      <c r="E6" s="38" t="str">
        <f>"200"</f>
        <v>200</v>
      </c>
      <c r="F6" s="40">
        <v>1.49</v>
      </c>
      <c r="G6" s="38">
        <v>0.19</v>
      </c>
      <c r="H6" s="38">
        <v>0.04</v>
      </c>
      <c r="I6" s="38">
        <v>0.14000000000000001</v>
      </c>
    </row>
    <row r="7" spans="1:9" ht="15.6" customHeight="1" x14ac:dyDescent="0.25">
      <c r="A7" s="121"/>
      <c r="B7" s="42" t="s">
        <v>22</v>
      </c>
      <c r="C7" s="38" t="str">
        <f>"-"</f>
        <v>-</v>
      </c>
      <c r="D7" s="39" t="s">
        <v>27</v>
      </c>
      <c r="E7" s="46">
        <v>60</v>
      </c>
      <c r="F7" s="40">
        <v>116.02</v>
      </c>
      <c r="G7" s="38">
        <v>3.96</v>
      </c>
      <c r="H7" s="38">
        <v>0.72</v>
      </c>
      <c r="I7" s="38">
        <v>25.02</v>
      </c>
    </row>
    <row r="8" spans="1:9" ht="15.6" customHeight="1" x14ac:dyDescent="0.25">
      <c r="A8" s="121"/>
      <c r="B8" s="42"/>
      <c r="C8" s="38"/>
      <c r="D8" s="39"/>
      <c r="E8" s="46"/>
      <c r="F8" s="40"/>
      <c r="G8" s="38"/>
      <c r="H8" s="38"/>
      <c r="I8" s="38"/>
    </row>
    <row r="9" spans="1:9" ht="15.6" customHeight="1" thickBot="1" x14ac:dyDescent="0.3">
      <c r="A9" s="122"/>
      <c r="B9" s="92"/>
      <c r="C9" s="93" t="str">
        <f>""</f>
        <v/>
      </c>
      <c r="D9" s="94"/>
      <c r="E9" s="95"/>
      <c r="F9" s="96"/>
      <c r="G9" s="93"/>
      <c r="H9" s="93"/>
      <c r="I9" s="93"/>
    </row>
    <row r="10" spans="1:9" ht="15.6" customHeight="1" thickBot="1" x14ac:dyDescent="0.3">
      <c r="A10" s="79"/>
      <c r="B10" s="97"/>
      <c r="C10" s="91"/>
      <c r="D10" s="90"/>
      <c r="E10" s="98"/>
      <c r="F10" s="99"/>
      <c r="G10" s="91"/>
      <c r="H10" s="91"/>
      <c r="I10" s="100"/>
    </row>
    <row r="11" spans="1:9" ht="15.6" customHeight="1" thickTop="1" x14ac:dyDescent="0.25">
      <c r="A11" s="7" t="s">
        <v>12</v>
      </c>
      <c r="B11" s="2"/>
      <c r="C11" s="2"/>
      <c r="D11" s="33"/>
      <c r="E11" s="17"/>
      <c r="F11" s="17"/>
      <c r="G11" s="17"/>
      <c r="H11" s="17"/>
      <c r="I11" s="18"/>
    </row>
    <row r="12" spans="1:9" ht="15.6" customHeight="1" thickBot="1" x14ac:dyDescent="0.3">
      <c r="A12" s="7"/>
      <c r="B12" s="9"/>
      <c r="C12" s="9"/>
      <c r="D12" s="34"/>
      <c r="E12" s="19"/>
      <c r="F12" s="19"/>
      <c r="G12" s="19"/>
      <c r="H12" s="19"/>
      <c r="I12" s="20"/>
    </row>
    <row r="13" spans="1:9" ht="15.6" customHeight="1" thickBot="1" x14ac:dyDescent="0.3">
      <c r="A13" s="8"/>
      <c r="B13" s="10" t="s">
        <v>14</v>
      </c>
      <c r="C13" s="3"/>
      <c r="D13" s="35"/>
      <c r="E13" s="21"/>
      <c r="F13" s="21"/>
      <c r="G13" s="21"/>
      <c r="H13" s="21"/>
      <c r="I13" s="22"/>
    </row>
    <row r="14" spans="1:9" ht="15.6" customHeight="1" x14ac:dyDescent="0.25">
      <c r="A14" s="120" t="s">
        <v>13</v>
      </c>
      <c r="B14" s="1" t="s">
        <v>15</v>
      </c>
      <c r="C14" s="38" t="str">
        <f>"34/2"</f>
        <v>34/2</v>
      </c>
      <c r="D14" s="39" t="s">
        <v>41</v>
      </c>
      <c r="E14" s="38" t="str">
        <f>"250"</f>
        <v>250</v>
      </c>
      <c r="F14" s="40">
        <v>141.63209999999998</v>
      </c>
      <c r="G14" s="38">
        <v>9.86</v>
      </c>
      <c r="H14" s="38">
        <v>4.8899999999999997</v>
      </c>
      <c r="I14" s="38">
        <v>14.99</v>
      </c>
    </row>
    <row r="15" spans="1:9" ht="15.6" customHeight="1" x14ac:dyDescent="0.25">
      <c r="A15" s="121"/>
      <c r="B15" s="1" t="s">
        <v>16</v>
      </c>
      <c r="C15" s="38" t="str">
        <f>"5/9"</f>
        <v>5/9</v>
      </c>
      <c r="D15" s="39" t="s">
        <v>31</v>
      </c>
      <c r="E15" s="38" t="str">
        <f>"100"</f>
        <v>100</v>
      </c>
      <c r="F15" s="40">
        <v>284.52999999999997</v>
      </c>
      <c r="G15" s="38">
        <v>12.51</v>
      </c>
      <c r="H15" s="38">
        <v>20.75</v>
      </c>
      <c r="I15" s="38">
        <v>11.89</v>
      </c>
    </row>
    <row r="16" spans="1:9" ht="15.6" customHeight="1" x14ac:dyDescent="0.25">
      <c r="A16" s="121"/>
      <c r="B16" s="1" t="s">
        <v>17</v>
      </c>
      <c r="C16" s="38" t="str">
        <f>"11/3"</f>
        <v>11/3</v>
      </c>
      <c r="D16" s="39" t="s">
        <v>62</v>
      </c>
      <c r="E16" s="38" t="str">
        <f>"200"</f>
        <v>200</v>
      </c>
      <c r="F16" s="40">
        <v>121.01</v>
      </c>
      <c r="G16" s="38">
        <v>4.66</v>
      </c>
      <c r="H16" s="38">
        <v>3.8</v>
      </c>
      <c r="I16" s="38">
        <v>19.510000000000002</v>
      </c>
    </row>
    <row r="17" spans="1:9" ht="15.6" customHeight="1" x14ac:dyDescent="0.25">
      <c r="A17" s="121"/>
      <c r="B17" s="42" t="s">
        <v>22</v>
      </c>
      <c r="C17" s="38" t="str">
        <f>"-"</f>
        <v>-</v>
      </c>
      <c r="D17" s="39" t="s">
        <v>27</v>
      </c>
      <c r="E17" s="46">
        <v>60</v>
      </c>
      <c r="F17" s="40">
        <v>116.02</v>
      </c>
      <c r="G17" s="38">
        <v>3.96</v>
      </c>
      <c r="H17" s="38">
        <v>0.72</v>
      </c>
      <c r="I17" s="38">
        <v>25.02</v>
      </c>
    </row>
    <row r="18" spans="1:9" ht="15.6" customHeight="1" x14ac:dyDescent="0.25">
      <c r="A18" s="121"/>
      <c r="B18" s="101" t="s">
        <v>30</v>
      </c>
      <c r="C18" s="38" t="str">
        <f>"6/10"</f>
        <v>6/10</v>
      </c>
      <c r="D18" s="39" t="s">
        <v>63</v>
      </c>
      <c r="E18" s="38" t="str">
        <f>"180"</f>
        <v>180</v>
      </c>
      <c r="F18" s="40">
        <v>45.39</v>
      </c>
      <c r="G18" s="38">
        <v>0.92</v>
      </c>
      <c r="H18" s="38">
        <v>0.05</v>
      </c>
      <c r="I18" s="38">
        <v>12.06</v>
      </c>
    </row>
    <row r="19" spans="1:9" ht="15.6" customHeight="1" x14ac:dyDescent="0.25">
      <c r="A19" s="121"/>
      <c r="B19" s="1"/>
      <c r="C19" s="43" t="str">
        <f>"-"</f>
        <v>-</v>
      </c>
      <c r="D19" s="67" t="s">
        <v>56</v>
      </c>
      <c r="E19" s="68">
        <v>125</v>
      </c>
      <c r="F19" s="69">
        <v>60.85</v>
      </c>
      <c r="G19" s="69">
        <v>0.5</v>
      </c>
      <c r="H19" s="69">
        <v>0.5</v>
      </c>
      <c r="I19" s="69">
        <v>14.5</v>
      </c>
    </row>
    <row r="20" spans="1:9" ht="15.6" customHeight="1" thickBot="1" x14ac:dyDescent="0.3">
      <c r="A20" s="123"/>
      <c r="B20" s="9"/>
      <c r="C20" s="75" t="str">
        <f>"-"</f>
        <v>-</v>
      </c>
      <c r="D20" s="67"/>
      <c r="E20" s="68"/>
      <c r="F20" s="69"/>
      <c r="G20" s="69"/>
      <c r="H20" s="69"/>
      <c r="I20" s="69"/>
    </row>
  </sheetData>
  <mergeCells count="3">
    <mergeCell ref="B1:D1"/>
    <mergeCell ref="A4:A9"/>
    <mergeCell ref="A1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D7" sqref="D7"/>
    </sheetView>
  </sheetViews>
  <sheetFormatPr defaultRowHeight="15" x14ac:dyDescent="0.25"/>
  <cols>
    <col min="4" max="4" width="33.42578125" customWidth="1"/>
  </cols>
  <sheetData>
    <row r="1" spans="1:9" ht="15.75" customHeight="1" x14ac:dyDescent="0.25">
      <c r="A1" t="s">
        <v>0</v>
      </c>
      <c r="B1" s="117" t="s">
        <v>46</v>
      </c>
      <c r="C1" s="118"/>
      <c r="D1" s="119"/>
      <c r="E1" t="s">
        <v>21</v>
      </c>
      <c r="F1" s="23"/>
    </row>
    <row r="2" spans="1:9" ht="15.75" customHeight="1" thickBot="1" x14ac:dyDescent="0.3"/>
    <row r="3" spans="1:9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47</v>
      </c>
      <c r="G3" s="13" t="s">
        <v>7</v>
      </c>
      <c r="H3" s="13" t="s">
        <v>8</v>
      </c>
      <c r="I3" s="14" t="s">
        <v>9</v>
      </c>
    </row>
    <row r="4" spans="1:9" ht="15.75" customHeight="1" x14ac:dyDescent="0.25">
      <c r="A4" s="120"/>
      <c r="B4" s="5"/>
      <c r="C4" s="38" t="str">
        <f>"34/2"</f>
        <v>34/2</v>
      </c>
      <c r="D4" s="39" t="s">
        <v>41</v>
      </c>
      <c r="E4" s="38" t="str">
        <f>"250"</f>
        <v>250</v>
      </c>
      <c r="F4" s="40">
        <v>141.63209999999998</v>
      </c>
      <c r="G4" s="38">
        <v>9.86</v>
      </c>
      <c r="H4" s="38">
        <v>4.8899999999999997</v>
      </c>
      <c r="I4" s="38">
        <v>14.99</v>
      </c>
    </row>
    <row r="5" spans="1:9" ht="30.75" customHeight="1" x14ac:dyDescent="0.25">
      <c r="A5" s="121"/>
      <c r="B5" s="42"/>
      <c r="C5" s="38" t="str">
        <f>"5/9"</f>
        <v>5/9</v>
      </c>
      <c r="D5" s="39" t="s">
        <v>31</v>
      </c>
      <c r="E5" s="38" t="str">
        <f>"100"</f>
        <v>100</v>
      </c>
      <c r="F5" s="40">
        <v>284.53766999999993</v>
      </c>
      <c r="G5" s="38">
        <v>12.51</v>
      </c>
      <c r="H5" s="38">
        <v>20.75</v>
      </c>
      <c r="I5" s="38">
        <v>11.89</v>
      </c>
    </row>
    <row r="6" spans="1:9" ht="15.75" customHeight="1" x14ac:dyDescent="0.25">
      <c r="A6" s="121"/>
      <c r="B6" s="42"/>
      <c r="C6" s="43" t="s">
        <v>65</v>
      </c>
      <c r="D6" s="44" t="s">
        <v>64</v>
      </c>
      <c r="E6" s="104">
        <v>200</v>
      </c>
      <c r="F6" s="45">
        <v>245.25356599999998</v>
      </c>
      <c r="G6" s="45">
        <v>7.07</v>
      </c>
      <c r="H6" s="45">
        <v>3.97</v>
      </c>
      <c r="I6" s="45">
        <v>45.48</v>
      </c>
    </row>
    <row r="7" spans="1:9" ht="31.5" customHeight="1" x14ac:dyDescent="0.25">
      <c r="A7" s="121"/>
      <c r="B7" s="42"/>
      <c r="C7" s="38" t="str">
        <f>"17/4"</f>
        <v>17/4</v>
      </c>
      <c r="D7" s="39" t="s">
        <v>36</v>
      </c>
      <c r="E7" s="38" t="str">
        <f>"250"</f>
        <v>250</v>
      </c>
      <c r="F7" s="40">
        <v>228.53123625000001</v>
      </c>
      <c r="G7" s="38">
        <v>6.24</v>
      </c>
      <c r="H7" s="38">
        <v>8.14</v>
      </c>
      <c r="I7" s="38">
        <v>33.020000000000003</v>
      </c>
    </row>
    <row r="8" spans="1:9" ht="15.75" customHeight="1" x14ac:dyDescent="0.25">
      <c r="A8" s="121"/>
      <c r="B8" s="42"/>
      <c r="C8" s="38" t="str">
        <f>"9/5"</f>
        <v>9/5</v>
      </c>
      <c r="D8" s="39" t="s">
        <v>37</v>
      </c>
      <c r="E8" s="38" t="str">
        <f>"50"</f>
        <v>50</v>
      </c>
      <c r="F8" s="40">
        <v>107.703909</v>
      </c>
      <c r="G8" s="38">
        <v>8.2899999999999991</v>
      </c>
      <c r="H8" s="38">
        <v>4.8600000000000003</v>
      </c>
      <c r="I8" s="38">
        <v>7.55</v>
      </c>
    </row>
    <row r="9" spans="1:9" ht="15.75" customHeight="1" x14ac:dyDescent="0.25">
      <c r="A9" s="121"/>
      <c r="B9" s="42"/>
      <c r="C9" s="38" t="str">
        <f>"-"</f>
        <v>-</v>
      </c>
      <c r="D9" s="39" t="s">
        <v>44</v>
      </c>
      <c r="E9" s="38" t="str">
        <f>"10"</f>
        <v>10</v>
      </c>
      <c r="F9" s="45">
        <v>31.74</v>
      </c>
      <c r="G9" s="43">
        <v>0.72</v>
      </c>
      <c r="H9" s="43">
        <v>0.85</v>
      </c>
      <c r="I9" s="43">
        <v>5.55</v>
      </c>
    </row>
    <row r="10" spans="1:9" ht="15.75" customHeight="1" x14ac:dyDescent="0.25">
      <c r="A10" s="121"/>
      <c r="B10" s="42"/>
      <c r="C10" s="38" t="str">
        <f>"27/10"</f>
        <v>27/10</v>
      </c>
      <c r="D10" s="39" t="s">
        <v>40</v>
      </c>
      <c r="E10" s="38" t="str">
        <f>"180"</f>
        <v>180</v>
      </c>
      <c r="F10" s="40">
        <v>17.297524800000001</v>
      </c>
      <c r="G10" s="38">
        <v>7.0000000000000007E-2</v>
      </c>
      <c r="H10" s="38">
        <v>0.02</v>
      </c>
      <c r="I10" s="38">
        <v>4.45</v>
      </c>
    </row>
    <row r="11" spans="1:9" ht="15.75" customHeight="1" x14ac:dyDescent="0.25">
      <c r="A11" s="121"/>
      <c r="B11" s="42"/>
      <c r="C11" s="70" t="str">
        <f>"-"</f>
        <v>-</v>
      </c>
      <c r="D11" s="71" t="s">
        <v>26</v>
      </c>
      <c r="E11" s="88">
        <v>30</v>
      </c>
      <c r="F11" s="40">
        <v>67.17</v>
      </c>
      <c r="G11" s="38">
        <v>1.98</v>
      </c>
      <c r="H11" s="38">
        <v>0.2</v>
      </c>
      <c r="I11" s="38">
        <v>14.07</v>
      </c>
    </row>
    <row r="12" spans="1:9" ht="15.75" customHeight="1" x14ac:dyDescent="0.25">
      <c r="A12" s="121"/>
      <c r="B12" s="42"/>
      <c r="C12" s="70" t="str">
        <f>"-"</f>
        <v>-</v>
      </c>
      <c r="D12" s="71" t="s">
        <v>27</v>
      </c>
      <c r="E12" s="88">
        <v>30</v>
      </c>
      <c r="F12" s="40">
        <v>58.01</v>
      </c>
      <c r="G12" s="38">
        <v>1.98</v>
      </c>
      <c r="H12" s="38">
        <v>0.36</v>
      </c>
      <c r="I12" s="38">
        <v>12.51</v>
      </c>
    </row>
    <row r="13" spans="1:9" ht="15.75" customHeight="1" x14ac:dyDescent="0.25">
      <c r="A13" s="121"/>
      <c r="B13" s="42"/>
      <c r="C13" s="70"/>
      <c r="D13" s="71" t="s">
        <v>48</v>
      </c>
      <c r="E13" s="72" t="str">
        <f>"200"</f>
        <v>200</v>
      </c>
      <c r="F13" s="72">
        <v>80</v>
      </c>
      <c r="G13" s="72">
        <v>1</v>
      </c>
      <c r="H13" s="72">
        <v>0.2</v>
      </c>
      <c r="I13" s="72">
        <v>20</v>
      </c>
    </row>
    <row r="14" spans="1:9" ht="15.75" customHeight="1" x14ac:dyDescent="0.25">
      <c r="A14" s="121"/>
      <c r="B14" s="42"/>
      <c r="C14" s="105">
        <v>365</v>
      </c>
      <c r="D14" s="71" t="s">
        <v>67</v>
      </c>
      <c r="E14" s="73">
        <v>100</v>
      </c>
      <c r="F14" s="72">
        <v>438</v>
      </c>
      <c r="G14" s="72">
        <v>7.4</v>
      </c>
      <c r="H14" s="72">
        <v>23.3</v>
      </c>
      <c r="I14" s="72">
        <v>49.3</v>
      </c>
    </row>
    <row r="15" spans="1:9" ht="15.75" customHeight="1" x14ac:dyDescent="0.25">
      <c r="A15" s="121"/>
      <c r="B15" s="42"/>
      <c r="C15" s="70" t="s">
        <v>68</v>
      </c>
      <c r="D15" s="71" t="s">
        <v>49</v>
      </c>
      <c r="E15" s="73">
        <v>100</v>
      </c>
      <c r="F15" s="72">
        <v>376</v>
      </c>
      <c r="G15" s="72">
        <v>14.2</v>
      </c>
      <c r="H15" s="72">
        <v>22.9</v>
      </c>
      <c r="I15" s="72">
        <v>27.4</v>
      </c>
    </row>
    <row r="16" spans="1:9" ht="15.75" customHeight="1" x14ac:dyDescent="0.25">
      <c r="A16" s="121"/>
      <c r="B16" s="42"/>
      <c r="C16" s="70" t="str">
        <f>"22/12"</f>
        <v>22/12</v>
      </c>
      <c r="D16" s="71" t="s">
        <v>50</v>
      </c>
      <c r="E16" s="73">
        <v>100</v>
      </c>
      <c r="F16" s="72">
        <v>183</v>
      </c>
      <c r="G16" s="72">
        <v>5.3</v>
      </c>
      <c r="H16" s="72">
        <v>4.9000000000000004</v>
      </c>
      <c r="I16" s="72">
        <v>28.4</v>
      </c>
    </row>
    <row r="17" spans="1:9" ht="15.75" customHeight="1" x14ac:dyDescent="0.25">
      <c r="A17" s="121"/>
      <c r="B17" s="42"/>
      <c r="C17" s="70" t="str">
        <f>"17/12"</f>
        <v>17/12</v>
      </c>
      <c r="D17" s="71" t="s">
        <v>69</v>
      </c>
      <c r="E17" s="73">
        <v>100</v>
      </c>
      <c r="F17" s="72">
        <v>340</v>
      </c>
      <c r="G17" s="72">
        <v>7.7</v>
      </c>
      <c r="H17" s="72">
        <v>7.4</v>
      </c>
      <c r="I17" s="72">
        <v>59.9</v>
      </c>
    </row>
    <row r="18" spans="1:9" ht="15.75" customHeight="1" x14ac:dyDescent="0.25">
      <c r="A18" s="121"/>
      <c r="B18" s="1"/>
      <c r="C18" s="70" t="str">
        <f>"25/12"</f>
        <v>25/12</v>
      </c>
      <c r="D18" s="71" t="s">
        <v>51</v>
      </c>
      <c r="E18" s="73">
        <v>100</v>
      </c>
      <c r="F18" s="72">
        <v>257</v>
      </c>
      <c r="G18" s="72">
        <v>8.6</v>
      </c>
      <c r="H18" s="72">
        <v>3.5</v>
      </c>
      <c r="I18" s="72">
        <v>46.5</v>
      </c>
    </row>
    <row r="19" spans="1:9" ht="15.75" customHeight="1" x14ac:dyDescent="0.25">
      <c r="A19" s="121"/>
      <c r="B19" s="1"/>
      <c r="C19" s="105">
        <v>412</v>
      </c>
      <c r="D19" s="67" t="s">
        <v>52</v>
      </c>
      <c r="E19" s="74">
        <v>100</v>
      </c>
      <c r="F19" s="69">
        <v>297</v>
      </c>
      <c r="G19" s="69">
        <v>11.1</v>
      </c>
      <c r="H19" s="69">
        <v>14.1</v>
      </c>
      <c r="I19" s="69">
        <v>30</v>
      </c>
    </row>
    <row r="20" spans="1:9" ht="15.75" customHeight="1" x14ac:dyDescent="0.25">
      <c r="A20" s="121"/>
      <c r="B20" s="10"/>
      <c r="C20" s="106" t="str">
        <f>"15/12"</f>
        <v>15/12</v>
      </c>
      <c r="D20" s="71" t="s">
        <v>70</v>
      </c>
      <c r="E20" s="73">
        <v>100</v>
      </c>
      <c r="F20" s="72">
        <v>272</v>
      </c>
      <c r="G20" s="72">
        <v>8.5</v>
      </c>
      <c r="H20" s="72">
        <v>1.6</v>
      </c>
      <c r="I20" s="72">
        <v>53.8</v>
      </c>
    </row>
    <row r="21" spans="1:9" ht="15.75" customHeight="1" x14ac:dyDescent="0.25">
      <c r="A21" s="122"/>
      <c r="B21" s="76"/>
      <c r="C21" s="107" t="str">
        <f>"07/12"</f>
        <v>07/12</v>
      </c>
      <c r="D21" s="71" t="s">
        <v>71</v>
      </c>
      <c r="E21" s="73">
        <v>100</v>
      </c>
      <c r="F21" s="72">
        <v>301</v>
      </c>
      <c r="G21" s="72">
        <v>7.4</v>
      </c>
      <c r="H21" s="72">
        <v>8.6</v>
      </c>
      <c r="I21" s="72">
        <v>47.1</v>
      </c>
    </row>
    <row r="22" spans="1:9" ht="15.75" customHeight="1" x14ac:dyDescent="0.25">
      <c r="A22" s="77"/>
      <c r="B22" s="78"/>
      <c r="C22" s="107" t="str">
        <f>"18/12"</f>
        <v>18/12</v>
      </c>
      <c r="D22" s="71" t="s">
        <v>72</v>
      </c>
      <c r="E22" s="73">
        <v>100</v>
      </c>
      <c r="F22" s="72">
        <v>192</v>
      </c>
      <c r="G22" s="72">
        <v>5.7</v>
      </c>
      <c r="H22" s="72">
        <v>6</v>
      </c>
      <c r="I22" s="72">
        <v>27.4</v>
      </c>
    </row>
    <row r="23" spans="1:9" ht="15.75" customHeight="1" x14ac:dyDescent="0.25">
      <c r="A23" s="77"/>
      <c r="B23" s="78"/>
      <c r="C23" s="107" t="str">
        <f>"05/12"</f>
        <v>05/12</v>
      </c>
      <c r="D23" s="71" t="s">
        <v>73</v>
      </c>
      <c r="E23" s="73">
        <v>100</v>
      </c>
      <c r="F23" s="72">
        <v>299</v>
      </c>
      <c r="G23" s="72">
        <v>14</v>
      </c>
      <c r="H23" s="72">
        <v>12.5</v>
      </c>
      <c r="I23" s="72">
        <v>31.3</v>
      </c>
    </row>
    <row r="24" spans="1:9" ht="15.75" customHeight="1" x14ac:dyDescent="0.25">
      <c r="A24" s="77"/>
      <c r="B24" s="78"/>
      <c r="C24" s="70"/>
      <c r="D24" s="71" t="s">
        <v>53</v>
      </c>
      <c r="E24" s="73">
        <v>38</v>
      </c>
      <c r="F24" s="72">
        <v>201.4</v>
      </c>
      <c r="G24" s="72">
        <v>1.94</v>
      </c>
      <c r="H24" s="72">
        <v>12.24</v>
      </c>
      <c r="I24" s="72">
        <v>20.86</v>
      </c>
    </row>
    <row r="25" spans="1:9" ht="15.75" customHeight="1" x14ac:dyDescent="0.25">
      <c r="A25" s="77"/>
      <c r="B25" s="78"/>
      <c r="C25" s="70"/>
      <c r="D25" s="71" t="s">
        <v>54</v>
      </c>
      <c r="E25" s="73">
        <v>30</v>
      </c>
      <c r="F25" s="72">
        <v>129</v>
      </c>
      <c r="G25" s="72">
        <v>1.3</v>
      </c>
      <c r="H25" s="72">
        <v>5.4</v>
      </c>
      <c r="I25" s="72">
        <v>18.899999999999999</v>
      </c>
    </row>
    <row r="26" spans="1:9" ht="15.75" customHeight="1" x14ac:dyDescent="0.25">
      <c r="A26" s="77"/>
      <c r="B26" s="78"/>
      <c r="C26" s="70"/>
      <c r="D26" s="71" t="s">
        <v>55</v>
      </c>
      <c r="E26" s="73">
        <v>30</v>
      </c>
      <c r="F26" s="72">
        <v>156</v>
      </c>
      <c r="G26" s="72">
        <v>1.05</v>
      </c>
      <c r="H26" s="72">
        <v>9</v>
      </c>
      <c r="I26" s="72">
        <v>17.399999999999999</v>
      </c>
    </row>
    <row r="27" spans="1:9" ht="15.75" customHeight="1" x14ac:dyDescent="0.25">
      <c r="A27" s="77"/>
      <c r="B27" s="78"/>
      <c r="C27" s="70"/>
      <c r="D27" s="71"/>
      <c r="E27" s="73"/>
      <c r="F27" s="72"/>
      <c r="G27" s="72"/>
      <c r="H27" s="72"/>
      <c r="I27" s="72"/>
    </row>
    <row r="28" spans="1:9" ht="15.75" customHeight="1" thickBot="1" x14ac:dyDescent="0.3">
      <c r="A28" s="79"/>
      <c r="B28" s="80"/>
      <c r="C28" s="81"/>
      <c r="D28" s="82"/>
      <c r="E28" s="83"/>
      <c r="F28" s="84"/>
      <c r="G28" s="84"/>
      <c r="H28" s="84"/>
      <c r="I28" s="84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2026-01-30T04:01:36Z</dcterms:modified>
</cp:coreProperties>
</file>