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4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олнительное 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10" i="5" l="1"/>
  <c r="E12" i="5"/>
  <c r="E11" i="5"/>
  <c r="E9" i="5"/>
  <c r="E8" i="5"/>
  <c r="C8" i="5"/>
  <c r="E7" i="5"/>
  <c r="C7" i="5"/>
  <c r="E4" i="5"/>
  <c r="C4" i="5"/>
  <c r="E16" i="4"/>
  <c r="C16" i="4"/>
  <c r="E8" i="4"/>
  <c r="C8" i="4"/>
  <c r="E7" i="4"/>
  <c r="C7" i="4"/>
  <c r="E6" i="4"/>
  <c r="C6" i="4"/>
  <c r="E5" i="4"/>
  <c r="C5" i="4"/>
  <c r="E4" i="4"/>
  <c r="C4" i="4"/>
  <c r="E21" i="3" l="1"/>
  <c r="C21" i="3"/>
  <c r="E20" i="3"/>
  <c r="C20" i="3"/>
  <c r="E18" i="3"/>
  <c r="C18" i="3"/>
  <c r="E16" i="3"/>
  <c r="C16" i="3"/>
  <c r="E6" i="3"/>
  <c r="C6" i="3"/>
  <c r="E5" i="3"/>
  <c r="C5" i="3"/>
  <c r="E4" i="3"/>
  <c r="C4" i="3"/>
  <c r="E6" i="2" l="1"/>
  <c r="C6" i="2"/>
  <c r="E5" i="2"/>
  <c r="C5" i="2"/>
  <c r="E7" i="1" l="1"/>
  <c r="C7" i="1"/>
  <c r="E6" i="1"/>
  <c r="E5" i="1"/>
  <c r="C5" i="1"/>
  <c r="E4" i="1"/>
  <c r="C4" i="1"/>
  <c r="E19" i="7" l="1"/>
  <c r="C19" i="7"/>
  <c r="C18" i="7"/>
  <c r="C16" i="7"/>
  <c r="E15" i="7"/>
  <c r="C15" i="7"/>
  <c r="C10" i="7"/>
  <c r="C9" i="7"/>
  <c r="C8" i="7"/>
  <c r="E7" i="7"/>
  <c r="C7" i="7"/>
  <c r="E6" i="7"/>
  <c r="C6" i="7"/>
  <c r="C5" i="7"/>
  <c r="C4" i="7"/>
  <c r="C12" i="5" l="1"/>
  <c r="C11" i="5"/>
  <c r="C9" i="5"/>
  <c r="C11" i="4" l="1"/>
  <c r="C10" i="4"/>
  <c r="C9" i="4"/>
  <c r="C11" i="3" l="1"/>
  <c r="C10" i="3"/>
  <c r="C10" i="2" l="1"/>
</calcChain>
</file>

<file path=xl/sharedStrings.xml><?xml version="1.0" encoding="utf-8"?>
<sst xmlns="http://schemas.openxmlformats.org/spreadsheetml/2006/main" count="238" uniqueCount="72">
  <si>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</si>
  <si>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</si>
  <si>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</si>
  <si>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</si>
  <si>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</si>
  <si>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</si>
  <si>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</si>
  <si>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</si>
  <si>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</si>
  <si>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</si>
  <si>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</si>
  <si>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</si>
  <si>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</si>
  <si>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</si>
  <si>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</si>
  <si>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</si>
  <si>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</si>
  <si>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</si>
  <si>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</si>
  <si>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</si>
  <si>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</si>
  <si>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</si>
  <si>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</si>
  <si>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</si>
  <si>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</si>
  <si>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</si>
  <si>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</si>
  <si>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</si>
  <si>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</si>
  <si>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гор.тнапиток</t>
  </si>
  <si>
    <t>Молоко сгущенное</t>
  </si>
  <si>
    <t>МБОУ СОШ №19 7-10 лет</t>
  </si>
  <si>
    <t>МБОУ СОШ  № 19 11 и ст</t>
  </si>
  <si>
    <t>МБОУ СОШ № 19 ДОВЗ 7-10 лет</t>
  </si>
  <si>
    <t>Запеканка (сырники) из творога (вариант 2)</t>
  </si>
  <si>
    <t>Щи из свежей капусты со сметаной (вариант 2)</t>
  </si>
  <si>
    <t>Биточки (котлеты) из мяса кур</t>
  </si>
  <si>
    <t>39/3</t>
  </si>
  <si>
    <t>Каша гречневая рассыпчатая</t>
  </si>
  <si>
    <t>Хлеб ржаной</t>
  </si>
  <si>
    <t>Сок</t>
  </si>
  <si>
    <t>МБОУ СОШ № 19 ДОВЗ 12 и ст</t>
  </si>
  <si>
    <t>гор.напиток</t>
  </si>
  <si>
    <t>Греча отварная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</si>
  <si>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</si>
  <si>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</si>
  <si>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</si>
  <si>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</si>
  <si>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</si>
  <si>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</si>
  <si>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</si>
  <si>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</si>
  <si>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</si>
  <si>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</si>
  <si>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</si>
  <si>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</si>
  <si>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</si>
  <si>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</si>
  <si>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</si>
  <si>
    <t>36/10</t>
  </si>
  <si>
    <t>Какао с молоком (вариант 2)</t>
  </si>
  <si>
    <t>-</t>
  </si>
  <si>
    <t>15/4</t>
  </si>
  <si>
    <t>5/9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</si>
  <si>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</si>
  <si>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</si>
  <si>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</si>
  <si>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</si>
  <si>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</si>
  <si>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</si>
  <si>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</si>
  <si>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Биточки (котлеты)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</si>
</sst>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3" borderId="26" xfId="0" applyFill="1" applyBorder="1" applyProtection="1">
      <protection locked="0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left"/>
    </xf>
    <xf numFmtId="2" fontId="2" fillId="3" borderId="27" xfId="0" applyNumberFormat="1" applyFont="1" applyFill="1" applyBorder="1" applyProtection="1">
      <protection locked="0"/>
    </xf>
    <xf numFmtId="2" fontId="1" fillId="0" borderId="27" xfId="0" applyNumberFormat="1" applyFont="1" applyBorder="1"/>
    <xf numFmtId="0" fontId="1" fillId="0" borderId="27" xfId="0" applyFont="1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16" xfId="0" applyFont="1" applyBorder="1" applyAlignment="1">
      <alignment horizontal="left"/>
    </xf>
    <xf numFmtId="0" fontId="1" fillId="0" borderId="32" xfId="0" applyFont="1" applyBorder="1"/>
    <xf numFmtId="0" fontId="1" fillId="0" borderId="32" xfId="0" applyFont="1" applyBorder="1" applyAlignment="1">
      <alignment wrapText="1"/>
    </xf>
    <xf numFmtId="2" fontId="1" fillId="0" borderId="32" xfId="0" applyNumberFormat="1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0" fillId="0" borderId="33" xfId="0" applyBorder="1" applyAlignment="1">
      <alignment horizontal="center" vertical="center"/>
    </xf>
    <xf numFmtId="0" fontId="0" fillId="3" borderId="33" xfId="0" applyFill="1" applyBorder="1" applyProtection="1">
      <protection locked="0"/>
    </xf>
    <xf numFmtId="0" fontId="3" fillId="0" borderId="32" xfId="0" applyFont="1" applyBorder="1"/>
    <xf numFmtId="0" fontId="3" fillId="0" borderId="32" xfId="0" applyFont="1" applyBorder="1" applyAlignment="1">
      <alignment wrapText="1"/>
    </xf>
    <xf numFmtId="1" fontId="3" fillId="0" borderId="32" xfId="0" applyNumberFormat="1" applyFont="1" applyBorder="1" applyAlignment="1">
      <alignment horizontal="left"/>
    </xf>
    <xf numFmtId="2" fontId="3" fillId="0" borderId="32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3" fillId="3" borderId="1" xfId="0" applyNumberFormat="1" applyFont="1" applyFill="1" applyBorder="1"/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4" t="s">
        <v>31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75" x14ac:dyDescent="0.25">
      <c r="A5" s="108"/>
      <c r="B5" s="26"/>
      <c r="C5" s="81" t="str">
        <f>"8/5"</f>
        <v>8/5</v>
      </c>
      <c r="D5" s="82" t="s">
        <v>28</v>
      </c>
      <c r="E5" s="81" t="str">
        <f>"50"</f>
        <v>50</v>
      </c>
      <c r="F5" s="37">
        <v>58.79</v>
      </c>
      <c r="G5" s="87">
        <v>104.61622875</v>
      </c>
      <c r="H5" s="87">
        <v>8.4499999999999993</v>
      </c>
      <c r="I5" s="87">
        <v>4.8</v>
      </c>
      <c r="J5" s="87">
        <v>6.71</v>
      </c>
    </row>
    <row r="6" spans="1:10" ht="15.75" x14ac:dyDescent="0.25">
      <c r="A6" s="108"/>
      <c r="B6" s="27" t="s">
        <v>29</v>
      </c>
      <c r="C6" s="81" t="s">
        <v>59</v>
      </c>
      <c r="D6" s="82" t="s">
        <v>60</v>
      </c>
      <c r="E6" s="81" t="str">
        <f>"180"</f>
        <v>180</v>
      </c>
      <c r="F6" s="38">
        <v>20.350000000000001</v>
      </c>
      <c r="G6" s="87">
        <v>121.29052319999998</v>
      </c>
      <c r="H6" s="87">
        <v>3.28</v>
      </c>
      <c r="I6" s="87">
        <v>3.01</v>
      </c>
      <c r="J6" s="87">
        <v>21.69</v>
      </c>
    </row>
    <row r="7" spans="1:10" ht="15.75" x14ac:dyDescent="0.25">
      <c r="A7" s="108"/>
      <c r="B7" s="27" t="s">
        <v>19</v>
      </c>
      <c r="C7" s="81" t="str">
        <f>"-"</f>
        <v>-</v>
      </c>
      <c r="D7" s="82" t="s">
        <v>23</v>
      </c>
      <c r="E7" s="81" t="str">
        <f>"30"</f>
        <v>30</v>
      </c>
      <c r="F7" s="38">
        <v>3.28</v>
      </c>
      <c r="G7" s="87">
        <v>67.170299999999997</v>
      </c>
      <c r="H7" s="87">
        <v>1.98</v>
      </c>
      <c r="I7" s="87">
        <v>0.2</v>
      </c>
      <c r="J7" s="87">
        <v>14.07</v>
      </c>
    </row>
    <row r="8" spans="1:10" ht="15.75" x14ac:dyDescent="0.25">
      <c r="A8" s="108"/>
      <c r="C8" s="81" t="s">
        <v>61</v>
      </c>
      <c r="D8" s="82" t="s">
        <v>39</v>
      </c>
      <c r="E8" s="83">
        <v>20</v>
      </c>
      <c r="F8" s="38">
        <v>2.19</v>
      </c>
      <c r="G8" s="87">
        <v>38.676000000000002</v>
      </c>
      <c r="H8" s="87">
        <v>1.32</v>
      </c>
      <c r="I8" s="87">
        <v>0.24</v>
      </c>
      <c r="J8" s="87">
        <v>8.34</v>
      </c>
    </row>
    <row r="9" spans="1:10" ht="15.75" x14ac:dyDescent="0.25">
      <c r="A9" s="108"/>
      <c r="B9" s="32"/>
      <c r="C9" s="84" t="s">
        <v>61</v>
      </c>
      <c r="D9" s="85" t="s">
        <v>30</v>
      </c>
      <c r="E9" s="86">
        <v>20</v>
      </c>
      <c r="F9" s="38">
        <v>7.51</v>
      </c>
      <c r="G9" s="88">
        <v>63.48</v>
      </c>
      <c r="H9" s="88">
        <v>1.44</v>
      </c>
      <c r="I9" s="88">
        <v>1.7</v>
      </c>
      <c r="J9" s="88">
        <v>11.1</v>
      </c>
    </row>
    <row r="10" spans="1:10" ht="15.75" x14ac:dyDescent="0.25">
      <c r="A10" s="109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7" sqref="F7"/>
    </sheetView>
  </sheetViews>
  <sheetFormatPr defaultRowHeight="15" x14ac:dyDescent="0.25"/>
  <cols>
    <col min="4" max="4" width="33.85546875" customWidth="1"/>
  </cols>
  <sheetData>
    <row r="1" spans="1:10" ht="15.6" customHeight="1" x14ac:dyDescent="0.25">
      <c r="A1" t="s">
        <v>0</v>
      </c>
      <c r="B1" s="104" t="s">
        <v>32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">
        <v>62</v>
      </c>
      <c r="D4" s="25" t="s">
        <v>27</v>
      </c>
      <c r="E4" s="89">
        <v>250</v>
      </c>
      <c r="F4" s="36">
        <v>48.79</v>
      </c>
      <c r="G4" s="33">
        <v>251.38099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"8/5"</f>
        <v>8/5</v>
      </c>
      <c r="D5" s="25" t="s">
        <v>28</v>
      </c>
      <c r="E5" s="24" t="str">
        <f>"50"</f>
        <v>50</v>
      </c>
      <c r="F5" s="37">
        <v>56.8</v>
      </c>
      <c r="G5" s="33">
        <v>104.61622875</v>
      </c>
      <c r="H5" s="33">
        <v>8.4499999999999993</v>
      </c>
      <c r="I5" s="33">
        <v>4.8</v>
      </c>
      <c r="J5" s="33">
        <v>6.71</v>
      </c>
    </row>
    <row r="6" spans="1:10" ht="15.6" customHeight="1" x14ac:dyDescent="0.25">
      <c r="A6" s="108"/>
      <c r="B6" s="27" t="s">
        <v>29</v>
      </c>
      <c r="C6" s="24" t="str">
        <f>"36/10"</f>
        <v>36/10</v>
      </c>
      <c r="D6" s="82" t="s">
        <v>60</v>
      </c>
      <c r="E6" s="24" t="str">
        <f>"180"</f>
        <v>180</v>
      </c>
      <c r="F6" s="38">
        <v>20.350000000000001</v>
      </c>
      <c r="G6" s="33">
        <v>121.29052319999998</v>
      </c>
      <c r="H6" s="33">
        <v>3.28</v>
      </c>
      <c r="I6" s="33">
        <v>3.01</v>
      </c>
      <c r="J6" s="33">
        <v>21.69</v>
      </c>
    </row>
    <row r="7" spans="1:10" ht="15.6" customHeight="1" x14ac:dyDescent="0.25">
      <c r="A7" s="108"/>
      <c r="B7" s="27" t="s">
        <v>19</v>
      </c>
      <c r="C7" s="24" t="s">
        <v>61</v>
      </c>
      <c r="D7" s="25" t="s">
        <v>23</v>
      </c>
      <c r="E7" s="89">
        <v>30</v>
      </c>
      <c r="F7" s="38">
        <v>3.28</v>
      </c>
      <c r="G7" s="33">
        <v>67.170299999999997</v>
      </c>
      <c r="H7" s="33">
        <v>1.98</v>
      </c>
      <c r="I7" s="33">
        <v>0.2</v>
      </c>
      <c r="J7" s="33">
        <v>14.07</v>
      </c>
    </row>
    <row r="8" spans="1:10" ht="15.6" customHeight="1" x14ac:dyDescent="0.25">
      <c r="A8" s="108"/>
      <c r="C8" s="24" t="s">
        <v>61</v>
      </c>
      <c r="D8" s="25" t="s">
        <v>39</v>
      </c>
      <c r="E8" s="89">
        <v>30</v>
      </c>
      <c r="F8" s="38">
        <v>3.28</v>
      </c>
      <c r="G8" s="33">
        <v>58.013999999999989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108"/>
      <c r="B9" s="45"/>
      <c r="C9" s="28" t="s">
        <v>61</v>
      </c>
      <c r="D9" s="35" t="s">
        <v>30</v>
      </c>
      <c r="E9" s="90">
        <v>20</v>
      </c>
      <c r="F9" s="38">
        <v>6.42</v>
      </c>
      <c r="G9" s="34">
        <v>63.48</v>
      </c>
      <c r="H9" s="34">
        <v>1.44</v>
      </c>
      <c r="I9" s="34">
        <v>1.7</v>
      </c>
      <c r="J9" s="34">
        <v>11.1</v>
      </c>
    </row>
    <row r="10" spans="1:10" ht="15.6" customHeight="1" thickBot="1" x14ac:dyDescent="0.3">
      <c r="A10" s="108"/>
      <c r="B10" s="53"/>
      <c r="C10" s="24" t="str">
        <f>""</f>
        <v/>
      </c>
      <c r="D10" s="54"/>
      <c r="E10" s="55"/>
      <c r="F10" s="56"/>
      <c r="G10" s="57"/>
      <c r="H10" s="58"/>
      <c r="I10" s="58"/>
      <c r="J10" s="58"/>
    </row>
    <row r="11" spans="1:10" ht="15.6" customHeight="1" thickBot="1" x14ac:dyDescent="0.3">
      <c r="A11" s="59"/>
      <c r="B11" s="60"/>
      <c r="C11" s="61"/>
      <c r="D11" s="61"/>
      <c r="E11" s="61"/>
      <c r="F11" s="61"/>
      <c r="G11" s="61"/>
      <c r="H11" s="61"/>
      <c r="I11" s="61"/>
      <c r="J11" s="62"/>
    </row>
    <row r="12" spans="1:10" ht="15.6" customHeight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6" customHeight="1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6" customHeight="1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6" customHeight="1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6" customHeight="1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6" customHeight="1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6" customHeight="1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6" customHeight="1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6" customHeight="1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7" sqref="D17"/>
    </sheetView>
  </sheetViews>
  <sheetFormatPr defaultRowHeight="15" x14ac:dyDescent="0.25"/>
  <cols>
    <col min="4" max="4" width="46.42578125" customWidth="1"/>
  </cols>
  <sheetData>
    <row r="1" spans="1:10" ht="15.6" customHeight="1" x14ac:dyDescent="0.25">
      <c r="A1" t="s">
        <v>0</v>
      </c>
      <c r="B1" s="104" t="s">
        <v>33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6" customHeight="1" x14ac:dyDescent="0.25">
      <c r="A5" s="108"/>
      <c r="B5" s="26"/>
      <c r="C5" s="81" t="str">
        <f>"9/5"</f>
        <v>9/5</v>
      </c>
      <c r="D5" s="82" t="s">
        <v>34</v>
      </c>
      <c r="E5" s="81" t="str">
        <f>"50"</f>
        <v>50</v>
      </c>
      <c r="F5" s="37">
        <v>58.79</v>
      </c>
      <c r="G5" s="87">
        <v>107.703909</v>
      </c>
      <c r="H5" s="87">
        <v>8.2899999999999991</v>
      </c>
      <c r="I5" s="87">
        <v>4.8600000000000003</v>
      </c>
      <c r="J5" s="87">
        <v>7.55</v>
      </c>
    </row>
    <row r="6" spans="1:10" ht="15.6" customHeight="1" x14ac:dyDescent="0.25">
      <c r="A6" s="108"/>
      <c r="B6" s="27"/>
      <c r="C6" s="81" t="str">
        <f>"-"</f>
        <v>-</v>
      </c>
      <c r="D6" s="82" t="s">
        <v>30</v>
      </c>
      <c r="E6" s="81" t="str">
        <f>"10"</f>
        <v>10</v>
      </c>
      <c r="F6" s="38">
        <v>7.51</v>
      </c>
      <c r="G6" s="87">
        <v>31.74</v>
      </c>
      <c r="H6" s="87">
        <v>0.72</v>
      </c>
      <c r="I6" s="87">
        <v>0.85</v>
      </c>
      <c r="J6" s="87">
        <v>5.55</v>
      </c>
    </row>
    <row r="7" spans="1:10" ht="15.6" customHeight="1" x14ac:dyDescent="0.25">
      <c r="A7" s="108"/>
      <c r="B7" s="27" t="s">
        <v>29</v>
      </c>
      <c r="C7" s="81" t="s">
        <v>59</v>
      </c>
      <c r="D7" s="82" t="s">
        <v>60</v>
      </c>
      <c r="E7" s="83">
        <v>200</v>
      </c>
      <c r="F7" s="38">
        <v>20.350000000000001</v>
      </c>
      <c r="G7" s="87">
        <v>100.25640799999999</v>
      </c>
      <c r="H7" s="87">
        <v>3.64</v>
      </c>
      <c r="I7" s="87">
        <v>3.34</v>
      </c>
      <c r="J7" s="87">
        <v>15.02</v>
      </c>
    </row>
    <row r="8" spans="1:10" ht="15.6" customHeight="1" x14ac:dyDescent="0.25">
      <c r="A8" s="108"/>
      <c r="B8" s="27" t="s">
        <v>19</v>
      </c>
      <c r="C8" s="81" t="s">
        <v>61</v>
      </c>
      <c r="D8" s="82" t="s">
        <v>23</v>
      </c>
      <c r="E8" s="83">
        <v>30</v>
      </c>
      <c r="F8" s="38">
        <v>3.28</v>
      </c>
      <c r="G8" s="87">
        <v>67.17</v>
      </c>
      <c r="H8" s="87">
        <v>1.98</v>
      </c>
      <c r="I8" s="87">
        <v>0.2</v>
      </c>
      <c r="J8" s="87">
        <v>14.07</v>
      </c>
    </row>
    <row r="9" spans="1:10" ht="15.6" customHeight="1" x14ac:dyDescent="0.25">
      <c r="A9" s="108"/>
      <c r="B9" s="32"/>
      <c r="C9" s="84" t="s">
        <v>61</v>
      </c>
      <c r="D9" s="85" t="s">
        <v>39</v>
      </c>
      <c r="E9" s="86">
        <v>20</v>
      </c>
      <c r="F9" s="38">
        <v>2.19</v>
      </c>
      <c r="G9" s="88">
        <v>38.676000000000002</v>
      </c>
      <c r="H9" s="88">
        <v>1.32</v>
      </c>
      <c r="I9" s="88">
        <v>0.24</v>
      </c>
      <c r="J9" s="88">
        <v>8.34</v>
      </c>
    </row>
    <row r="10" spans="1:10" ht="15.6" customHeight="1" x14ac:dyDescent="0.25">
      <c r="A10" s="109"/>
      <c r="B10" s="45"/>
      <c r="C10" s="24" t="str">
        <f>"-"</f>
        <v>-</v>
      </c>
      <c r="D10" s="25"/>
      <c r="E10" s="24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81" t="str">
        <f>"7/2"</f>
        <v>7/2</v>
      </c>
      <c r="D16" s="82" t="s">
        <v>35</v>
      </c>
      <c r="E16" s="81" t="str">
        <f>"250"</f>
        <v>250</v>
      </c>
      <c r="F16" s="50">
        <v>52.38</v>
      </c>
      <c r="G16" s="87">
        <v>71.448792100000006</v>
      </c>
      <c r="H16" s="87">
        <v>1.92</v>
      </c>
      <c r="I16" s="87">
        <v>3.03</v>
      </c>
      <c r="J16" s="87">
        <v>10.01</v>
      </c>
    </row>
    <row r="17" spans="1:10" ht="15.6" customHeight="1" x14ac:dyDescent="0.25">
      <c r="A17" s="108"/>
      <c r="B17" s="1" t="s">
        <v>15</v>
      </c>
      <c r="C17" s="84" t="s">
        <v>63</v>
      </c>
      <c r="D17" s="85" t="s">
        <v>71</v>
      </c>
      <c r="E17" s="86">
        <v>90</v>
      </c>
      <c r="F17" s="50">
        <v>75</v>
      </c>
      <c r="G17" s="88">
        <v>256.08</v>
      </c>
      <c r="H17" s="88">
        <v>11.26</v>
      </c>
      <c r="I17" s="88">
        <v>18.68</v>
      </c>
      <c r="J17" s="88">
        <v>10.7</v>
      </c>
    </row>
    <row r="18" spans="1:10" ht="15.6" customHeight="1" x14ac:dyDescent="0.25">
      <c r="A18" s="108"/>
      <c r="B18" s="1" t="s">
        <v>16</v>
      </c>
      <c r="C18" s="81" t="str">
        <f>"39/3"</f>
        <v>39/3</v>
      </c>
      <c r="D18" s="82" t="s">
        <v>38</v>
      </c>
      <c r="E18" s="81" t="str">
        <f>"150"</f>
        <v>150</v>
      </c>
      <c r="F18" s="50">
        <v>22.18</v>
      </c>
      <c r="G18" s="87">
        <v>233.79981199999997</v>
      </c>
      <c r="H18" s="87">
        <v>8.3000000000000007</v>
      </c>
      <c r="I18" s="87">
        <v>5.56</v>
      </c>
      <c r="J18" s="87">
        <v>40.200000000000003</v>
      </c>
    </row>
    <row r="19" spans="1:10" ht="15.6" customHeight="1" x14ac:dyDescent="0.25">
      <c r="A19" s="108"/>
      <c r="B19" s="1" t="s">
        <v>19</v>
      </c>
      <c r="C19" s="91" t="s">
        <v>61</v>
      </c>
      <c r="D19" s="92" t="s">
        <v>40</v>
      </c>
      <c r="E19" s="93">
        <v>180</v>
      </c>
      <c r="F19" s="50">
        <v>14.26</v>
      </c>
      <c r="G19" s="100">
        <v>77.831999999999994</v>
      </c>
      <c r="H19" s="100">
        <v>0.9</v>
      </c>
      <c r="I19" s="100">
        <v>0.18</v>
      </c>
      <c r="J19" s="100">
        <v>18.54</v>
      </c>
    </row>
    <row r="20" spans="1:10" ht="15.6" customHeight="1" x14ac:dyDescent="0.25">
      <c r="A20" s="108"/>
      <c r="B20" s="1" t="s">
        <v>19</v>
      </c>
      <c r="C20" s="81" t="str">
        <f>"-"</f>
        <v>-</v>
      </c>
      <c r="D20" s="82" t="s">
        <v>23</v>
      </c>
      <c r="E20" s="81" t="str">
        <f>"30"</f>
        <v>30</v>
      </c>
      <c r="F20" s="50">
        <v>3.28</v>
      </c>
      <c r="G20" s="87">
        <v>67.170299999999997</v>
      </c>
      <c r="H20" s="87">
        <v>1.98</v>
      </c>
      <c r="I20" s="87">
        <v>0.2</v>
      </c>
      <c r="J20" s="87">
        <v>14.07</v>
      </c>
    </row>
    <row r="21" spans="1:10" ht="15.6" customHeight="1" x14ac:dyDescent="0.25">
      <c r="A21" s="108"/>
      <c r="B21" s="1" t="s">
        <v>26</v>
      </c>
      <c r="C21" s="84" t="str">
        <f>"-"</f>
        <v>-</v>
      </c>
      <c r="D21" s="85" t="s">
        <v>39</v>
      </c>
      <c r="E21" s="84" t="str">
        <f>"30"</f>
        <v>30</v>
      </c>
      <c r="F21" s="50">
        <v>3.28</v>
      </c>
      <c r="G21" s="88">
        <v>58.013999999999996</v>
      </c>
      <c r="H21" s="88">
        <v>1.98</v>
      </c>
      <c r="I21" s="88">
        <v>0.36</v>
      </c>
      <c r="J21" s="88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8" sqref="E8"/>
    </sheetView>
  </sheetViews>
  <sheetFormatPr defaultRowHeight="15" x14ac:dyDescent="0.25"/>
  <cols>
    <col min="4" max="4" width="31.5703125" customWidth="1"/>
  </cols>
  <sheetData>
    <row r="1" spans="1:10" ht="15.6" customHeight="1" x14ac:dyDescent="0.25">
      <c r="A1" t="s">
        <v>0</v>
      </c>
      <c r="B1" s="104" t="s">
        <v>41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27</v>
      </c>
      <c r="E4" s="24" t="str">
        <f>"250"</f>
        <v>250</v>
      </c>
      <c r="F4" s="36">
        <v>48.79</v>
      </c>
      <c r="G4" s="33">
        <v>251.38098999999997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"9/5"</f>
        <v>9/5</v>
      </c>
      <c r="D5" s="25" t="s">
        <v>34</v>
      </c>
      <c r="E5" s="24" t="str">
        <f>"100"</f>
        <v>100</v>
      </c>
      <c r="F5" s="37">
        <v>60</v>
      </c>
      <c r="G5" s="33">
        <v>215.40781799999999</v>
      </c>
      <c r="H5" s="33">
        <v>16.579999999999998</v>
      </c>
      <c r="I5" s="33">
        <v>9.7100000000000009</v>
      </c>
      <c r="J5" s="33">
        <v>15.1</v>
      </c>
    </row>
    <row r="6" spans="1:10" ht="15.6" customHeight="1" x14ac:dyDescent="0.25">
      <c r="A6" s="108"/>
      <c r="B6" s="27"/>
      <c r="C6" s="24" t="str">
        <f>"-"</f>
        <v>-</v>
      </c>
      <c r="D6" s="25" t="s">
        <v>30</v>
      </c>
      <c r="E6" s="24" t="str">
        <f>"10"</f>
        <v>10</v>
      </c>
      <c r="F6" s="38">
        <v>3.21</v>
      </c>
      <c r="G6" s="33">
        <v>31.74</v>
      </c>
      <c r="H6" s="33">
        <v>0.72</v>
      </c>
      <c r="I6" s="33">
        <v>0.85</v>
      </c>
      <c r="J6" s="33">
        <v>5.55</v>
      </c>
    </row>
    <row r="7" spans="1:10" ht="15.6" customHeight="1" x14ac:dyDescent="0.25">
      <c r="A7" s="108"/>
      <c r="B7" s="1" t="s">
        <v>42</v>
      </c>
      <c r="C7" s="24" t="str">
        <f>"36/10"</f>
        <v>36/10</v>
      </c>
      <c r="D7" s="82" t="s">
        <v>60</v>
      </c>
      <c r="E7" s="24" t="str">
        <f>"180"</f>
        <v>180</v>
      </c>
      <c r="F7" s="38">
        <v>20.350000000000001</v>
      </c>
      <c r="G7" s="33">
        <v>121.29052319999998</v>
      </c>
      <c r="H7" s="33">
        <v>3.28</v>
      </c>
      <c r="I7" s="33">
        <v>3.01</v>
      </c>
      <c r="J7" s="33">
        <v>21.69</v>
      </c>
    </row>
    <row r="8" spans="1:10" ht="15.6" customHeight="1" x14ac:dyDescent="0.25">
      <c r="A8" s="108"/>
      <c r="B8" s="27" t="s">
        <v>19</v>
      </c>
      <c r="C8" s="28" t="str">
        <f>"-"</f>
        <v>-</v>
      </c>
      <c r="D8" s="35" t="s">
        <v>23</v>
      </c>
      <c r="E8" s="28" t="str">
        <f>"60"</f>
        <v>60</v>
      </c>
      <c r="F8" s="38">
        <v>6.57</v>
      </c>
      <c r="G8" s="34">
        <v>134.34059999999999</v>
      </c>
      <c r="H8" s="34">
        <v>3.97</v>
      </c>
      <c r="I8" s="34">
        <v>0.39</v>
      </c>
      <c r="J8" s="34">
        <v>28.14</v>
      </c>
    </row>
    <row r="9" spans="1:10" ht="15.6" customHeight="1" x14ac:dyDescent="0.25">
      <c r="A9" s="108"/>
      <c r="B9" s="32"/>
      <c r="C9" s="28" t="str">
        <f>""</f>
        <v/>
      </c>
      <c r="D9" s="35"/>
      <c r="E9" s="28"/>
      <c r="F9" s="38"/>
      <c r="G9" s="34"/>
      <c r="H9" s="34"/>
      <c r="I9" s="34"/>
      <c r="J9" s="34"/>
    </row>
    <row r="10" spans="1:10" ht="15.6" customHeight="1" x14ac:dyDescent="0.25">
      <c r="A10" s="109"/>
      <c r="B10" s="45"/>
      <c r="C10" s="24" t="str">
        <f>"-"</f>
        <v>-</v>
      </c>
      <c r="D10" s="25"/>
      <c r="E10" s="63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24" t="str">
        <f>"7/2"</f>
        <v>7/2</v>
      </c>
      <c r="D16" s="25" t="s">
        <v>35</v>
      </c>
      <c r="E16" s="24" t="str">
        <f>"250"</f>
        <v>250</v>
      </c>
      <c r="F16" s="50">
        <v>52.38</v>
      </c>
      <c r="G16" s="33">
        <v>71.448792100000006</v>
      </c>
      <c r="H16" s="33">
        <v>1.92</v>
      </c>
      <c r="I16" s="33">
        <v>3.03</v>
      </c>
      <c r="J16" s="33">
        <v>10.01</v>
      </c>
    </row>
    <row r="17" spans="1:10" ht="15.6" customHeight="1" x14ac:dyDescent="0.25">
      <c r="A17" s="108"/>
      <c r="B17" s="1" t="s">
        <v>15</v>
      </c>
      <c r="C17" s="24" t="s">
        <v>63</v>
      </c>
      <c r="D17" s="25" t="s">
        <v>36</v>
      </c>
      <c r="E17" s="89">
        <v>100</v>
      </c>
      <c r="F17" s="50">
        <v>83.33</v>
      </c>
      <c r="G17" s="33">
        <v>208.69521000000003</v>
      </c>
      <c r="H17" s="33">
        <v>14.83</v>
      </c>
      <c r="I17" s="33">
        <v>12.44</v>
      </c>
      <c r="J17" s="33">
        <v>9.2899999999999991</v>
      </c>
    </row>
    <row r="18" spans="1:10" ht="15.6" customHeight="1" x14ac:dyDescent="0.25">
      <c r="A18" s="108"/>
      <c r="B18" s="1" t="s">
        <v>16</v>
      </c>
      <c r="C18" s="24" t="s">
        <v>37</v>
      </c>
      <c r="D18" s="25" t="s">
        <v>38</v>
      </c>
      <c r="E18" s="89">
        <v>200</v>
      </c>
      <c r="F18" s="50">
        <v>43.68</v>
      </c>
      <c r="G18" s="33">
        <v>311.73308266666658</v>
      </c>
      <c r="H18" s="33">
        <v>11.07</v>
      </c>
      <c r="I18" s="33">
        <v>7.41</v>
      </c>
      <c r="J18" s="33">
        <v>53.6</v>
      </c>
    </row>
    <row r="19" spans="1:10" ht="15.6" customHeight="1" x14ac:dyDescent="0.25">
      <c r="A19" s="108"/>
      <c r="B19" s="1" t="s">
        <v>19</v>
      </c>
      <c r="C19" s="24" t="s">
        <v>61</v>
      </c>
      <c r="D19" s="25" t="s">
        <v>40</v>
      </c>
      <c r="E19" s="89">
        <v>180</v>
      </c>
      <c r="F19" s="50">
        <v>14.26</v>
      </c>
      <c r="G19" s="33">
        <v>77.831999999999994</v>
      </c>
      <c r="H19" s="33">
        <v>0.9</v>
      </c>
      <c r="I19" s="33">
        <v>0.18</v>
      </c>
      <c r="J19" s="33">
        <v>18.54</v>
      </c>
    </row>
    <row r="20" spans="1:10" ht="15.6" customHeight="1" x14ac:dyDescent="0.25">
      <c r="A20" s="108"/>
      <c r="B20" s="1" t="s">
        <v>19</v>
      </c>
      <c r="C20" s="24" t="s">
        <v>61</v>
      </c>
      <c r="D20" s="25" t="s">
        <v>23</v>
      </c>
      <c r="E20" s="89">
        <v>40</v>
      </c>
      <c r="F20" s="50">
        <v>4.38</v>
      </c>
      <c r="G20" s="33">
        <v>89.560399999999987</v>
      </c>
      <c r="H20" s="33">
        <v>2.64</v>
      </c>
      <c r="I20" s="33">
        <v>0.26</v>
      </c>
      <c r="J20" s="33">
        <v>18.760000000000002</v>
      </c>
    </row>
    <row r="21" spans="1:10" ht="15.6" customHeight="1" x14ac:dyDescent="0.25">
      <c r="A21" s="108"/>
      <c r="B21" s="1" t="s">
        <v>26</v>
      </c>
      <c r="C21" s="28" t="s">
        <v>61</v>
      </c>
      <c r="D21" s="35" t="s">
        <v>39</v>
      </c>
      <c r="E21" s="90">
        <v>30</v>
      </c>
      <c r="F21" s="50">
        <v>3.28</v>
      </c>
      <c r="G21" s="34">
        <v>58.013999999999989</v>
      </c>
      <c r="H21" s="34">
        <v>1.98</v>
      </c>
      <c r="I21" s="34">
        <v>0.36</v>
      </c>
      <c r="J21" s="34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25" sqref="G25"/>
    </sheetView>
  </sheetViews>
  <sheetFormatPr defaultRowHeight="15" x14ac:dyDescent="0.25"/>
  <cols>
    <col min="4" max="4" width="42.28515625" customWidth="1"/>
    <col min="6" max="6" width="14.140625" customWidth="1"/>
  </cols>
  <sheetData>
    <row r="1" spans="1:9" ht="15.6" customHeight="1" x14ac:dyDescent="0.25">
      <c r="A1" t="s">
        <v>0</v>
      </c>
      <c r="B1" s="104" t="s">
        <v>54</v>
      </c>
      <c r="C1" s="105"/>
      <c r="D1" s="106"/>
      <c r="E1" t="s">
        <v>18</v>
      </c>
      <c r="H1" t="s">
        <v>1</v>
      </c>
      <c r="I1" s="23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55</v>
      </c>
      <c r="E4" s="63">
        <v>250</v>
      </c>
      <c r="F4" s="33">
        <v>234.12</v>
      </c>
      <c r="G4" s="24">
        <v>7.46</v>
      </c>
      <c r="H4" s="24">
        <v>6.58</v>
      </c>
      <c r="I4" s="24">
        <v>37.549999999999997</v>
      </c>
    </row>
    <row r="5" spans="1:9" ht="15.6" customHeight="1" x14ac:dyDescent="0.25">
      <c r="A5" s="108"/>
      <c r="B5" s="26"/>
      <c r="C5" s="24" t="str">
        <f>"9/5"</f>
        <v>9/5</v>
      </c>
      <c r="D5" s="25" t="s">
        <v>56</v>
      </c>
      <c r="E5" s="63">
        <v>100</v>
      </c>
      <c r="F5" s="33">
        <v>185.83</v>
      </c>
      <c r="G5" s="24">
        <v>16.899999999999999</v>
      </c>
      <c r="H5" s="24">
        <v>9.6</v>
      </c>
      <c r="I5" s="24">
        <v>7.27</v>
      </c>
    </row>
    <row r="6" spans="1:9" ht="15.6" customHeight="1" x14ac:dyDescent="0.25">
      <c r="A6" s="108"/>
      <c r="B6" s="1" t="s">
        <v>42</v>
      </c>
      <c r="C6" s="24" t="str">
        <f>"27/10"</f>
        <v>27/10</v>
      </c>
      <c r="D6" s="25" t="s">
        <v>57</v>
      </c>
      <c r="E6" s="24" t="str">
        <f>"180"</f>
        <v>180</v>
      </c>
      <c r="F6" s="33">
        <v>1.34</v>
      </c>
      <c r="G6" s="24">
        <v>0.17</v>
      </c>
      <c r="H6" s="24">
        <v>0.04</v>
      </c>
      <c r="I6" s="24">
        <v>0.12</v>
      </c>
    </row>
    <row r="7" spans="1:9" ht="15.6" customHeight="1" x14ac:dyDescent="0.25">
      <c r="A7" s="109"/>
      <c r="B7" s="27" t="s">
        <v>19</v>
      </c>
      <c r="C7" s="24" t="str">
        <f>"-"</f>
        <v>-</v>
      </c>
      <c r="D7" s="25" t="s">
        <v>39</v>
      </c>
      <c r="E7" s="24" t="str">
        <f>"60"</f>
        <v>60</v>
      </c>
      <c r="F7" s="33">
        <v>116.02799999999999</v>
      </c>
      <c r="G7" s="24">
        <v>3.96</v>
      </c>
      <c r="H7" s="24">
        <v>0.72</v>
      </c>
      <c r="I7" s="24">
        <v>25.02</v>
      </c>
    </row>
    <row r="8" spans="1:9" ht="15.6" customHeight="1" thickBot="1" x14ac:dyDescent="0.3">
      <c r="A8" s="48"/>
      <c r="B8" s="32"/>
      <c r="C8" s="28" t="str">
        <f>""</f>
        <v/>
      </c>
      <c r="D8" s="35"/>
      <c r="E8" s="28"/>
      <c r="F8" s="34"/>
      <c r="G8" s="28"/>
      <c r="H8" s="28"/>
      <c r="I8" s="28"/>
    </row>
    <row r="9" spans="1:9" ht="15.6" customHeight="1" thickTop="1" x14ac:dyDescent="0.25">
      <c r="A9" s="4" t="s">
        <v>12</v>
      </c>
      <c r="B9" s="45"/>
      <c r="C9" s="24" t="str">
        <f>"-"</f>
        <v>-</v>
      </c>
      <c r="D9" s="25"/>
      <c r="E9" s="63"/>
      <c r="F9" s="33"/>
      <c r="G9" s="24"/>
      <c r="H9" s="24"/>
      <c r="I9" s="24"/>
    </row>
    <row r="10" spans="1:9" ht="15.6" customHeight="1" thickBot="1" x14ac:dyDescent="0.3">
      <c r="A10" s="4"/>
      <c r="B10" s="47"/>
      <c r="C10" s="64" t="str">
        <f>""</f>
        <v/>
      </c>
      <c r="D10" s="65"/>
      <c r="E10" s="64"/>
      <c r="F10" s="66"/>
      <c r="G10" s="64"/>
      <c r="H10" s="64"/>
      <c r="I10" s="64"/>
    </row>
    <row r="11" spans="1:9" ht="15.6" customHeight="1" thickTop="1" thickBot="1" x14ac:dyDescent="0.3">
      <c r="A11" s="5"/>
      <c r="B11" s="29" t="s">
        <v>17</v>
      </c>
      <c r="C11" s="46"/>
      <c r="D11" s="31"/>
      <c r="E11" s="30"/>
      <c r="F11" s="14"/>
      <c r="G11" s="14"/>
      <c r="H11" s="14"/>
      <c r="I11" s="15"/>
    </row>
    <row r="12" spans="1:9" ht="15.6" customHeight="1" x14ac:dyDescent="0.25">
      <c r="A12" s="107" t="s">
        <v>13</v>
      </c>
      <c r="B12" s="2"/>
      <c r="C12" s="2"/>
      <c r="D12" s="21"/>
      <c r="E12" s="10"/>
      <c r="F12" s="10"/>
      <c r="G12" s="10"/>
      <c r="H12" s="10"/>
      <c r="I12" s="11"/>
    </row>
    <row r="13" spans="1:9" ht="15.6" customHeight="1" thickBot="1" x14ac:dyDescent="0.3">
      <c r="A13" s="108"/>
      <c r="B13" s="6"/>
      <c r="C13" s="6"/>
      <c r="D13" s="22"/>
      <c r="E13" s="12"/>
      <c r="F13" s="12"/>
      <c r="G13" s="12"/>
      <c r="H13" s="12"/>
      <c r="I13" s="13"/>
    </row>
    <row r="14" spans="1:9" ht="15.6" customHeight="1" x14ac:dyDescent="0.25">
      <c r="A14" s="108"/>
      <c r="B14" s="1"/>
      <c r="C14" s="24"/>
      <c r="D14" s="25"/>
      <c r="E14" s="63"/>
      <c r="F14" s="33"/>
      <c r="G14" s="24"/>
      <c r="H14" s="24"/>
      <c r="I14" s="24"/>
    </row>
    <row r="15" spans="1:9" ht="15.6" customHeight="1" x14ac:dyDescent="0.25">
      <c r="A15" s="108"/>
      <c r="B15" s="1" t="s">
        <v>14</v>
      </c>
      <c r="C15" s="24" t="str">
        <f>"7/2"</f>
        <v>7/2</v>
      </c>
      <c r="D15" s="25" t="s">
        <v>35</v>
      </c>
      <c r="E15" s="63" t="str">
        <f>"250"</f>
        <v>250</v>
      </c>
      <c r="F15" s="33">
        <v>71.44</v>
      </c>
      <c r="G15" s="24">
        <v>1.92</v>
      </c>
      <c r="H15" s="24">
        <v>3.03</v>
      </c>
      <c r="I15" s="24">
        <v>10.01</v>
      </c>
    </row>
    <row r="16" spans="1:9" ht="15.6" customHeight="1" x14ac:dyDescent="0.25">
      <c r="A16" s="108"/>
      <c r="B16" s="1" t="s">
        <v>15</v>
      </c>
      <c r="C16" s="24" t="str">
        <f>"5/9"</f>
        <v>5/9</v>
      </c>
      <c r="D16" s="25" t="s">
        <v>36</v>
      </c>
      <c r="E16" s="63">
        <v>120</v>
      </c>
      <c r="F16" s="33">
        <v>250.43</v>
      </c>
      <c r="G16" s="24">
        <v>17.8</v>
      </c>
      <c r="H16" s="24">
        <v>14.92</v>
      </c>
      <c r="I16" s="24">
        <v>11.14</v>
      </c>
    </row>
    <row r="17" spans="1:9" ht="15.6" customHeight="1" x14ac:dyDescent="0.25">
      <c r="A17" s="108"/>
      <c r="B17" s="1" t="s">
        <v>16</v>
      </c>
      <c r="C17" s="24" t="s">
        <v>37</v>
      </c>
      <c r="D17" s="25" t="s">
        <v>43</v>
      </c>
      <c r="E17" s="63">
        <v>180</v>
      </c>
      <c r="F17" s="33">
        <v>280.55</v>
      </c>
      <c r="G17" s="24">
        <v>9.9600000000000009</v>
      </c>
      <c r="H17" s="24">
        <v>6.67</v>
      </c>
      <c r="I17" s="24">
        <v>48.24</v>
      </c>
    </row>
    <row r="18" spans="1:9" ht="15.6" customHeight="1" x14ac:dyDescent="0.25">
      <c r="A18" s="108"/>
      <c r="B18" s="1"/>
      <c r="C18" s="24" t="str">
        <f>"32/10"</f>
        <v>32/10</v>
      </c>
      <c r="D18" s="25" t="s">
        <v>58</v>
      </c>
      <c r="E18" s="63">
        <v>200</v>
      </c>
      <c r="F18" s="33">
        <v>59.2</v>
      </c>
      <c r="G18" s="24">
        <v>3.14</v>
      </c>
      <c r="H18" s="24">
        <v>3.21</v>
      </c>
      <c r="I18" s="24">
        <v>4.6100000000000003</v>
      </c>
    </row>
    <row r="19" spans="1:9" ht="15.6" customHeight="1" x14ac:dyDescent="0.25">
      <c r="A19" s="1"/>
      <c r="B19" s="1" t="s">
        <v>19</v>
      </c>
      <c r="C19" s="28" t="str">
        <f>"-"</f>
        <v>-</v>
      </c>
      <c r="D19" s="35" t="s">
        <v>39</v>
      </c>
      <c r="E19" s="52" t="str">
        <f>"60"</f>
        <v>60</v>
      </c>
      <c r="F19" s="34">
        <v>116.02799999999999</v>
      </c>
      <c r="G19" s="28">
        <v>3.96</v>
      </c>
      <c r="H19" s="28">
        <v>0.72</v>
      </c>
      <c r="I19" s="28">
        <v>25.02</v>
      </c>
    </row>
  </sheetData>
  <mergeCells count="3">
    <mergeCell ref="B1:D1"/>
    <mergeCell ref="A4:A7"/>
    <mergeCell ref="A12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L20" sqref="L20"/>
    </sheetView>
  </sheetViews>
  <sheetFormatPr defaultRowHeight="15" x14ac:dyDescent="0.25"/>
  <cols>
    <col min="4" max="4" width="33.28515625" customWidth="1"/>
  </cols>
  <sheetData>
    <row r="1" spans="1:9" ht="15.6" customHeight="1" x14ac:dyDescent="0.25">
      <c r="A1" t="s">
        <v>0</v>
      </c>
      <c r="B1" s="104" t="s">
        <v>44</v>
      </c>
      <c r="C1" s="105"/>
      <c r="D1" s="106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45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7"/>
      <c r="B4" s="3"/>
      <c r="C4" s="24" t="str">
        <f>"7/2"</f>
        <v>7/2</v>
      </c>
      <c r="D4" s="25" t="s">
        <v>35</v>
      </c>
      <c r="E4" s="24" t="str">
        <f>"250"</f>
        <v>250</v>
      </c>
      <c r="F4" s="33">
        <v>71.448792100000006</v>
      </c>
      <c r="G4" s="33">
        <v>1.92</v>
      </c>
      <c r="H4" s="33">
        <v>3.03</v>
      </c>
      <c r="I4" s="33">
        <v>10.01</v>
      </c>
    </row>
    <row r="5" spans="1:9" ht="15.6" customHeight="1" x14ac:dyDescent="0.25">
      <c r="A5" s="108"/>
      <c r="B5" s="27"/>
      <c r="C5" s="24" t="s">
        <v>63</v>
      </c>
      <c r="D5" s="25" t="s">
        <v>36</v>
      </c>
      <c r="E5" s="89">
        <v>100</v>
      </c>
      <c r="F5" s="33">
        <v>208.69521000000003</v>
      </c>
      <c r="G5" s="33">
        <v>14.83</v>
      </c>
      <c r="H5" s="33">
        <v>12.44</v>
      </c>
      <c r="I5" s="33">
        <v>9.2899999999999991</v>
      </c>
    </row>
    <row r="6" spans="1:9" ht="15.6" customHeight="1" x14ac:dyDescent="0.25">
      <c r="A6" s="108"/>
      <c r="B6" s="27"/>
      <c r="C6" s="24" t="s">
        <v>37</v>
      </c>
      <c r="D6" s="25" t="s">
        <v>38</v>
      </c>
      <c r="E6" s="89">
        <v>200</v>
      </c>
      <c r="F6" s="33">
        <v>311.73308266666658</v>
      </c>
      <c r="G6" s="33">
        <v>11.07</v>
      </c>
      <c r="H6" s="33">
        <v>7.41</v>
      </c>
      <c r="I6" s="33">
        <v>53.6</v>
      </c>
    </row>
    <row r="7" spans="1:9" ht="15.6" customHeight="1" x14ac:dyDescent="0.25">
      <c r="A7" s="108"/>
      <c r="B7" s="27"/>
      <c r="C7" s="24" t="str">
        <f>"15/4"</f>
        <v>15/4</v>
      </c>
      <c r="D7" s="25" t="s">
        <v>27</v>
      </c>
      <c r="E7" s="24" t="str">
        <f>"250"</f>
        <v>250</v>
      </c>
      <c r="F7" s="33">
        <v>251.38098999999997</v>
      </c>
      <c r="G7" s="33">
        <v>7.46</v>
      </c>
      <c r="H7" s="33">
        <v>6.58</v>
      </c>
      <c r="I7" s="33">
        <v>42.09</v>
      </c>
    </row>
    <row r="8" spans="1:9" ht="15.6" customHeight="1" x14ac:dyDescent="0.25">
      <c r="A8" s="108"/>
      <c r="B8" s="27"/>
      <c r="C8" s="24" t="str">
        <f>"9/5"</f>
        <v>9/5</v>
      </c>
      <c r="D8" s="25" t="s">
        <v>34</v>
      </c>
      <c r="E8" s="24" t="str">
        <f>"100"</f>
        <v>100</v>
      </c>
      <c r="F8" s="33">
        <v>215.40781799999999</v>
      </c>
      <c r="G8" s="33">
        <v>16.579999999999998</v>
      </c>
      <c r="H8" s="33">
        <v>9.7100000000000009</v>
      </c>
      <c r="I8" s="33">
        <v>15.1</v>
      </c>
    </row>
    <row r="9" spans="1:9" ht="15.6" customHeight="1" x14ac:dyDescent="0.25">
      <c r="A9" s="108"/>
      <c r="B9" s="27"/>
      <c r="C9" s="24" t="str">
        <f>""</f>
        <v/>
      </c>
      <c r="D9" s="25" t="s">
        <v>30</v>
      </c>
      <c r="E9" s="24" t="str">
        <f>"10"</f>
        <v>10</v>
      </c>
      <c r="F9" s="33">
        <v>31.74</v>
      </c>
      <c r="G9" s="33">
        <v>0.72</v>
      </c>
      <c r="H9" s="33">
        <v>0.85</v>
      </c>
      <c r="I9" s="33">
        <v>5.55</v>
      </c>
    </row>
    <row r="10" spans="1:9" ht="15.6" customHeight="1" x14ac:dyDescent="0.25">
      <c r="A10" s="108"/>
      <c r="B10" s="27"/>
      <c r="C10" s="81" t="s">
        <v>59</v>
      </c>
      <c r="D10" s="82" t="s">
        <v>60</v>
      </c>
      <c r="E10" s="81" t="str">
        <f>"180"</f>
        <v>180</v>
      </c>
      <c r="F10" s="33">
        <v>121.29052319999998</v>
      </c>
      <c r="G10" s="33">
        <v>3.28</v>
      </c>
      <c r="H10" s="33">
        <v>3.01</v>
      </c>
      <c r="I10" s="33">
        <v>21.69</v>
      </c>
    </row>
    <row r="11" spans="1:9" ht="15.6" customHeight="1" x14ac:dyDescent="0.25">
      <c r="A11" s="108"/>
      <c r="B11" s="27"/>
      <c r="C11" s="67" t="str">
        <f>"-"</f>
        <v>-</v>
      </c>
      <c r="D11" s="82" t="s">
        <v>23</v>
      </c>
      <c r="E11" s="81" t="str">
        <f>"30"</f>
        <v>30</v>
      </c>
      <c r="F11" s="87">
        <v>67.170299999999997</v>
      </c>
      <c r="G11" s="87">
        <v>1.98</v>
      </c>
      <c r="H11" s="87">
        <v>0.2</v>
      </c>
      <c r="I11" s="87">
        <v>14.07</v>
      </c>
    </row>
    <row r="12" spans="1:9" ht="15.6" customHeight="1" x14ac:dyDescent="0.25">
      <c r="A12" s="108"/>
      <c r="B12" s="27"/>
      <c r="C12" s="67" t="str">
        <f>"-"</f>
        <v>-</v>
      </c>
      <c r="D12" s="85" t="s">
        <v>39</v>
      </c>
      <c r="E12" s="84" t="str">
        <f>"30"</f>
        <v>30</v>
      </c>
      <c r="F12" s="88">
        <v>58.013999999999996</v>
      </c>
      <c r="G12" s="88">
        <v>1.98</v>
      </c>
      <c r="H12" s="88">
        <v>0.36</v>
      </c>
      <c r="I12" s="88">
        <v>12.51</v>
      </c>
    </row>
    <row r="13" spans="1:9" ht="15.6" customHeight="1" x14ac:dyDescent="0.25">
      <c r="A13" s="108"/>
      <c r="B13" s="27"/>
      <c r="C13" s="67"/>
      <c r="D13" s="68" t="s">
        <v>46</v>
      </c>
      <c r="E13" s="69" t="str">
        <f>"200"</f>
        <v>200</v>
      </c>
      <c r="F13" s="69">
        <v>80</v>
      </c>
      <c r="G13" s="69">
        <v>1</v>
      </c>
      <c r="H13" s="69">
        <v>0.2</v>
      </c>
      <c r="I13" s="69">
        <v>20</v>
      </c>
    </row>
    <row r="14" spans="1:9" ht="15.6" customHeight="1" x14ac:dyDescent="0.25">
      <c r="A14" s="108"/>
      <c r="B14" s="27"/>
      <c r="C14" s="101">
        <v>365</v>
      </c>
      <c r="D14" s="68" t="s">
        <v>64</v>
      </c>
      <c r="E14" s="70">
        <v>100</v>
      </c>
      <c r="F14" s="69">
        <v>438</v>
      </c>
      <c r="G14" s="69">
        <v>7.4</v>
      </c>
      <c r="H14" s="69">
        <v>23.3</v>
      </c>
      <c r="I14" s="69">
        <v>49.3</v>
      </c>
    </row>
    <row r="15" spans="1:9" ht="15.6" customHeight="1" x14ac:dyDescent="0.25">
      <c r="A15" s="108"/>
      <c r="B15" s="27"/>
      <c r="C15" s="67" t="s">
        <v>65</v>
      </c>
      <c r="D15" s="68" t="s">
        <v>47</v>
      </c>
      <c r="E15" s="70">
        <v>100</v>
      </c>
      <c r="F15" s="69">
        <v>376</v>
      </c>
      <c r="G15" s="69">
        <v>14.2</v>
      </c>
      <c r="H15" s="69">
        <v>22.9</v>
      </c>
      <c r="I15" s="69">
        <v>27.4</v>
      </c>
    </row>
    <row r="16" spans="1:9" ht="15.6" customHeight="1" x14ac:dyDescent="0.25">
      <c r="A16" s="108"/>
      <c r="B16" s="27"/>
      <c r="C16" s="67" t="str">
        <f>"22/12"</f>
        <v>22/12</v>
      </c>
      <c r="D16" s="68" t="s">
        <v>48</v>
      </c>
      <c r="E16" s="70">
        <v>100</v>
      </c>
      <c r="F16" s="69">
        <v>183</v>
      </c>
      <c r="G16" s="69">
        <v>5.3</v>
      </c>
      <c r="H16" s="69">
        <v>4.9000000000000004</v>
      </c>
      <c r="I16" s="69">
        <v>28.4</v>
      </c>
    </row>
    <row r="17" spans="1:9" ht="15.6" customHeight="1" x14ac:dyDescent="0.25">
      <c r="A17" s="108"/>
      <c r="B17" s="27"/>
      <c r="C17" s="67" t="str">
        <f>"17/12"</f>
        <v>17/12</v>
      </c>
      <c r="D17" s="68" t="s">
        <v>66</v>
      </c>
      <c r="E17" s="70">
        <v>100</v>
      </c>
      <c r="F17" s="69">
        <v>340</v>
      </c>
      <c r="G17" s="69">
        <v>7.7</v>
      </c>
      <c r="H17" s="69">
        <v>7.4</v>
      </c>
      <c r="I17" s="69">
        <v>59.9</v>
      </c>
    </row>
    <row r="18" spans="1:9" ht="15.6" customHeight="1" x14ac:dyDescent="0.25">
      <c r="A18" s="108"/>
      <c r="B18" s="1"/>
      <c r="C18" s="67" t="str">
        <f>"25/12"</f>
        <v>25/12</v>
      </c>
      <c r="D18" s="68" t="s">
        <v>49</v>
      </c>
      <c r="E18" s="70">
        <v>100</v>
      </c>
      <c r="F18" s="69">
        <v>257</v>
      </c>
      <c r="G18" s="69">
        <v>8.6</v>
      </c>
      <c r="H18" s="69">
        <v>3.5</v>
      </c>
      <c r="I18" s="69">
        <v>46.5</v>
      </c>
    </row>
    <row r="19" spans="1:9" ht="15.6" customHeight="1" x14ac:dyDescent="0.25">
      <c r="A19" s="108"/>
      <c r="B19" s="1"/>
      <c r="C19" s="101">
        <v>412</v>
      </c>
      <c r="D19" s="71" t="s">
        <v>50</v>
      </c>
      <c r="E19" s="72">
        <v>100</v>
      </c>
      <c r="F19" s="73">
        <v>297</v>
      </c>
      <c r="G19" s="73">
        <v>11.1</v>
      </c>
      <c r="H19" s="73">
        <v>14.1</v>
      </c>
      <c r="I19" s="73">
        <v>30</v>
      </c>
    </row>
    <row r="20" spans="1:9" ht="15.6" customHeight="1" x14ac:dyDescent="0.25">
      <c r="A20" s="108"/>
      <c r="B20" s="74"/>
      <c r="C20" s="102" t="str">
        <f>"15/12"</f>
        <v>15/12</v>
      </c>
      <c r="D20" s="68" t="s">
        <v>67</v>
      </c>
      <c r="E20" s="70">
        <v>100</v>
      </c>
      <c r="F20" s="69">
        <v>272</v>
      </c>
      <c r="G20" s="69">
        <v>8.5</v>
      </c>
      <c r="H20" s="69">
        <v>1.6</v>
      </c>
      <c r="I20" s="69">
        <v>53.8</v>
      </c>
    </row>
    <row r="21" spans="1:9" ht="15.6" customHeight="1" x14ac:dyDescent="0.25">
      <c r="A21" s="109"/>
      <c r="B21" s="45"/>
      <c r="C21" s="103" t="str">
        <f>"07/12"</f>
        <v>07/12</v>
      </c>
      <c r="D21" s="68" t="s">
        <v>68</v>
      </c>
      <c r="E21" s="70">
        <v>100</v>
      </c>
      <c r="F21" s="69">
        <v>301</v>
      </c>
      <c r="G21" s="69">
        <v>7.4</v>
      </c>
      <c r="H21" s="69">
        <v>8.6</v>
      </c>
      <c r="I21" s="69">
        <v>47.1</v>
      </c>
    </row>
    <row r="22" spans="1:9" ht="15.6" customHeight="1" x14ac:dyDescent="0.25">
      <c r="A22" s="75"/>
      <c r="B22" s="76"/>
      <c r="C22" s="103" t="str">
        <f>"18/12"</f>
        <v>18/12</v>
      </c>
      <c r="D22" s="68" t="s">
        <v>69</v>
      </c>
      <c r="E22" s="70">
        <v>100</v>
      </c>
      <c r="F22" s="69">
        <v>192</v>
      </c>
      <c r="G22" s="69">
        <v>5.7</v>
      </c>
      <c r="H22" s="69">
        <v>6</v>
      </c>
      <c r="I22" s="69">
        <v>27.4</v>
      </c>
    </row>
    <row r="23" spans="1:9" ht="15.6" customHeight="1" x14ac:dyDescent="0.25">
      <c r="A23" s="75"/>
      <c r="B23" s="76"/>
      <c r="C23" s="103" t="str">
        <f>"05/12"</f>
        <v>05/12</v>
      </c>
      <c r="D23" s="68" t="s">
        <v>70</v>
      </c>
      <c r="E23" s="70">
        <v>100</v>
      </c>
      <c r="F23" s="69">
        <v>299</v>
      </c>
      <c r="G23" s="69">
        <v>14</v>
      </c>
      <c r="H23" s="69">
        <v>12.5</v>
      </c>
      <c r="I23" s="69">
        <v>31.3</v>
      </c>
    </row>
    <row r="24" spans="1:9" ht="15.6" customHeight="1" x14ac:dyDescent="0.25">
      <c r="A24" s="75"/>
      <c r="B24" s="76"/>
      <c r="C24" s="67"/>
      <c r="D24" s="68" t="s">
        <v>51</v>
      </c>
      <c r="E24" s="70">
        <v>38</v>
      </c>
      <c r="F24" s="69">
        <v>201.4</v>
      </c>
      <c r="G24" s="69">
        <v>1.94</v>
      </c>
      <c r="H24" s="69">
        <v>12.24</v>
      </c>
      <c r="I24" s="69">
        <v>20.86</v>
      </c>
    </row>
    <row r="25" spans="1:9" ht="15.6" customHeight="1" x14ac:dyDescent="0.25">
      <c r="A25" s="75"/>
      <c r="B25" s="76"/>
      <c r="C25" s="67"/>
      <c r="D25" s="68" t="s">
        <v>52</v>
      </c>
      <c r="E25" s="70">
        <v>30</v>
      </c>
      <c r="F25" s="69">
        <v>129</v>
      </c>
      <c r="G25" s="69">
        <v>1.3</v>
      </c>
      <c r="H25" s="69">
        <v>5.4</v>
      </c>
      <c r="I25" s="69">
        <v>18.899999999999999</v>
      </c>
    </row>
    <row r="26" spans="1:9" ht="15.6" customHeight="1" x14ac:dyDescent="0.25">
      <c r="A26" s="75"/>
      <c r="B26" s="76"/>
      <c r="C26" s="67"/>
      <c r="D26" s="68" t="s">
        <v>53</v>
      </c>
      <c r="E26" s="70">
        <v>30</v>
      </c>
      <c r="F26" s="69">
        <v>156</v>
      </c>
      <c r="G26" s="69">
        <v>1.05</v>
      </c>
      <c r="H26" s="69">
        <v>9</v>
      </c>
      <c r="I26" s="69">
        <v>17.399999999999999</v>
      </c>
    </row>
    <row r="27" spans="1:9" ht="15.6" customHeight="1" x14ac:dyDescent="0.25">
      <c r="A27" s="75"/>
      <c r="B27" s="76"/>
      <c r="C27" s="67"/>
      <c r="D27" s="68"/>
      <c r="E27" s="70"/>
      <c r="F27" s="69"/>
      <c r="G27" s="69"/>
      <c r="H27" s="69"/>
      <c r="I27" s="69"/>
    </row>
    <row r="28" spans="1:9" ht="15.6" customHeight="1" thickBot="1" x14ac:dyDescent="0.3">
      <c r="A28" s="48"/>
      <c r="B28" s="47"/>
      <c r="C28" s="77"/>
      <c r="D28" s="78"/>
      <c r="E28" s="79"/>
      <c r="F28" s="80"/>
      <c r="G28" s="80"/>
      <c r="H28" s="80"/>
      <c r="I28" s="80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Дополнительное 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2026-02-17T03:21:05Z</dcterms:modified>
</cp:coreProperties>
</file>